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ffa2aade34af9ca0/Documenten/Werk JCTR/accepted manuscripts/website files/08.202204/"/>
    </mc:Choice>
  </mc:AlternateContent>
  <xr:revisionPtr revIDLastSave="0" documentId="8_{D34AFDF9-5907-4908-A3F7-3B84865E8F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lete Raw Data Set" sheetId="1" r:id="rId1"/>
    <sheet name="Analysis" sheetId="3" r:id="rId2"/>
    <sheet name="Amiodarone Analysis" sheetId="4" r:id="rId3"/>
    <sheet name="Individual Graphs" sheetId="2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jMqtB5w9mw1tuRmgQm5s+6T3DPKQ=="/>
    </ext>
  </extLst>
</workbook>
</file>

<file path=xl/calcChain.xml><?xml version="1.0" encoding="utf-8"?>
<calcChain xmlns="http://schemas.openxmlformats.org/spreadsheetml/2006/main">
  <c r="E9" i="3" l="1"/>
  <c r="E8" i="3"/>
  <c r="E43" i="3"/>
  <c r="E42" i="3"/>
  <c r="E41" i="3"/>
  <c r="E40" i="3"/>
  <c r="E39" i="3"/>
  <c r="E38" i="3"/>
  <c r="E37" i="3"/>
  <c r="E36" i="3"/>
  <c r="E35" i="3"/>
  <c r="E34" i="3"/>
  <c r="E33" i="3"/>
  <c r="E32" i="3"/>
  <c r="E14" i="3"/>
  <c r="E13" i="3"/>
  <c r="E12" i="3"/>
  <c r="E11" i="3"/>
  <c r="E7" i="3"/>
  <c r="E6" i="3"/>
  <c r="E5" i="3"/>
  <c r="E4" i="3"/>
  <c r="E3" i="3"/>
  <c r="J7" i="4"/>
  <c r="AB21" i="1"/>
  <c r="AB20" i="1"/>
  <c r="AB19" i="1"/>
  <c r="AB18" i="1"/>
  <c r="Z21" i="1"/>
  <c r="Z20" i="1"/>
  <c r="Z19" i="1"/>
  <c r="Z18" i="1"/>
  <c r="X21" i="1"/>
  <c r="X20" i="1"/>
  <c r="X19" i="1"/>
  <c r="X18" i="1"/>
  <c r="V21" i="1"/>
  <c r="V20" i="1"/>
  <c r="V19" i="1"/>
  <c r="V18" i="1"/>
  <c r="T21" i="1"/>
  <c r="T20" i="1"/>
  <c r="T19" i="1"/>
  <c r="T18" i="1"/>
  <c r="R21" i="1"/>
  <c r="R20" i="1"/>
  <c r="R19" i="1"/>
  <c r="R18" i="1"/>
  <c r="P21" i="1"/>
  <c r="P20" i="1"/>
  <c r="P19" i="1"/>
  <c r="P18" i="1"/>
  <c r="N21" i="1"/>
  <c r="N20" i="1"/>
  <c r="N19" i="1"/>
  <c r="N18" i="1"/>
  <c r="L21" i="1"/>
  <c r="L20" i="1"/>
  <c r="L19" i="1"/>
  <c r="L18" i="1"/>
  <c r="J18" i="1"/>
  <c r="J19" i="1"/>
  <c r="J20" i="1"/>
  <c r="J21" i="1"/>
  <c r="H18" i="1"/>
  <c r="H19" i="1"/>
  <c r="H20" i="1"/>
  <c r="H21" i="1"/>
  <c r="F21" i="1"/>
  <c r="F20" i="1"/>
  <c r="F19" i="1"/>
  <c r="F18" i="1"/>
  <c r="F14" i="1"/>
  <c r="F15" i="1"/>
  <c r="F16" i="1"/>
  <c r="F17" i="1"/>
  <c r="H14" i="1"/>
  <c r="H15" i="1"/>
  <c r="H16" i="1"/>
  <c r="H17" i="1"/>
  <c r="J14" i="1"/>
  <c r="J15" i="1"/>
  <c r="J16" i="1"/>
  <c r="J17" i="1"/>
  <c r="L14" i="1"/>
  <c r="L15" i="1"/>
  <c r="L16" i="1"/>
  <c r="L17" i="1"/>
  <c r="N14" i="1"/>
  <c r="N15" i="1"/>
  <c r="N16" i="1"/>
  <c r="N17" i="1"/>
  <c r="P14" i="1"/>
  <c r="P15" i="1"/>
  <c r="P16" i="1"/>
  <c r="P17" i="1"/>
  <c r="R17" i="1"/>
  <c r="R16" i="1"/>
  <c r="R15" i="1"/>
  <c r="R14" i="1"/>
  <c r="T17" i="1"/>
  <c r="T16" i="1"/>
  <c r="T15" i="1"/>
  <c r="T14" i="1"/>
  <c r="V17" i="1"/>
  <c r="V16" i="1"/>
  <c r="V15" i="1"/>
  <c r="V14" i="1"/>
  <c r="X17" i="1"/>
  <c r="X16" i="1"/>
  <c r="X15" i="1"/>
  <c r="X14" i="1"/>
  <c r="Z17" i="1"/>
  <c r="Z16" i="1"/>
  <c r="Z15" i="1"/>
  <c r="Z14" i="1"/>
  <c r="AB17" i="1"/>
  <c r="AB16" i="1"/>
  <c r="AB15" i="1"/>
  <c r="AB14" i="1"/>
  <c r="F47" i="1"/>
  <c r="F46" i="1"/>
  <c r="F45" i="1"/>
  <c r="F44" i="1"/>
  <c r="H47" i="1"/>
  <c r="H46" i="1"/>
  <c r="H45" i="1"/>
  <c r="H44" i="1"/>
  <c r="J44" i="1"/>
  <c r="J45" i="1"/>
  <c r="J46" i="1"/>
  <c r="J47" i="1"/>
  <c r="L44" i="1"/>
  <c r="L45" i="1"/>
  <c r="L46" i="1"/>
  <c r="L47" i="1"/>
  <c r="N44" i="1"/>
  <c r="N45" i="1"/>
  <c r="N46" i="1"/>
  <c r="N47" i="1"/>
  <c r="P44" i="1"/>
  <c r="P45" i="1"/>
  <c r="P46" i="1"/>
  <c r="P47" i="1"/>
  <c r="R44" i="1"/>
  <c r="R45" i="1"/>
  <c r="R46" i="1"/>
  <c r="R47" i="1"/>
  <c r="T44" i="1"/>
  <c r="T45" i="1"/>
  <c r="T46" i="1"/>
  <c r="T47" i="1"/>
  <c r="V44" i="1"/>
  <c r="V45" i="1"/>
  <c r="V46" i="1"/>
  <c r="V47" i="1"/>
  <c r="X44" i="1"/>
  <c r="X45" i="1"/>
  <c r="X46" i="1"/>
  <c r="X47" i="1"/>
  <c r="Z44" i="1"/>
  <c r="Z45" i="1"/>
  <c r="Z46" i="1"/>
  <c r="Z47" i="1"/>
  <c r="AB44" i="1"/>
  <c r="AB45" i="1"/>
  <c r="AB46" i="1"/>
  <c r="AB47" i="1"/>
  <c r="O48" i="1"/>
  <c r="Q48" i="1"/>
  <c r="F40" i="1"/>
  <c r="F41" i="1"/>
  <c r="F42" i="1"/>
  <c r="F43" i="1"/>
  <c r="H40" i="1"/>
  <c r="H41" i="1"/>
  <c r="H42" i="1"/>
  <c r="H43" i="1"/>
  <c r="J40" i="1"/>
  <c r="J41" i="1"/>
  <c r="J42" i="1"/>
  <c r="J43" i="1"/>
  <c r="L40" i="1"/>
  <c r="L41" i="1"/>
  <c r="L42" i="1"/>
  <c r="L43" i="1"/>
  <c r="N40" i="1"/>
  <c r="N41" i="1"/>
  <c r="N42" i="1"/>
  <c r="N43" i="1"/>
  <c r="P40" i="1"/>
  <c r="P41" i="1"/>
  <c r="P42" i="1"/>
  <c r="P43" i="1"/>
  <c r="R40" i="1"/>
  <c r="R41" i="1"/>
  <c r="R42" i="1"/>
  <c r="R43" i="1"/>
  <c r="T40" i="1"/>
  <c r="T41" i="1"/>
  <c r="T42" i="1"/>
  <c r="T43" i="1"/>
  <c r="V40" i="1"/>
  <c r="V41" i="1"/>
  <c r="V42" i="1"/>
  <c r="V43" i="1"/>
  <c r="X40" i="1"/>
  <c r="X41" i="1"/>
  <c r="X42" i="1"/>
  <c r="X43" i="1"/>
  <c r="Z40" i="1"/>
  <c r="Z41" i="1"/>
  <c r="Z42" i="1"/>
  <c r="Z43" i="1"/>
  <c r="AB40" i="1"/>
  <c r="AB41" i="1"/>
  <c r="AB42" i="1"/>
  <c r="AB43" i="1"/>
  <c r="F36" i="1"/>
  <c r="F37" i="1"/>
  <c r="F38" i="1"/>
  <c r="F39" i="1"/>
  <c r="H36" i="1"/>
  <c r="H37" i="1"/>
  <c r="H38" i="1"/>
  <c r="H39" i="1"/>
  <c r="J36" i="1"/>
  <c r="J37" i="1"/>
  <c r="J38" i="1"/>
  <c r="J39" i="1"/>
  <c r="L36" i="1"/>
  <c r="L37" i="1"/>
  <c r="L38" i="1"/>
  <c r="L39" i="1"/>
  <c r="N36" i="1"/>
  <c r="N37" i="1"/>
  <c r="N38" i="1"/>
  <c r="N39" i="1"/>
  <c r="P36" i="1"/>
  <c r="P37" i="1"/>
  <c r="P38" i="1"/>
  <c r="P39" i="1"/>
  <c r="R36" i="1"/>
  <c r="R37" i="1"/>
  <c r="R38" i="1"/>
  <c r="R39" i="1"/>
  <c r="T39" i="1"/>
  <c r="T38" i="1"/>
  <c r="T37" i="1"/>
  <c r="T36" i="1"/>
  <c r="V39" i="1"/>
  <c r="V38" i="1"/>
  <c r="V37" i="1"/>
  <c r="V36" i="1"/>
  <c r="X39" i="1"/>
  <c r="X38" i="1"/>
  <c r="X37" i="1"/>
  <c r="X36" i="1"/>
  <c r="AB39" i="1"/>
  <c r="AB38" i="1"/>
  <c r="AB37" i="1"/>
  <c r="AB36" i="1"/>
  <c r="Z36" i="1"/>
  <c r="Z37" i="1"/>
  <c r="Z38" i="1"/>
  <c r="Z39" i="1"/>
  <c r="C48" i="1"/>
  <c r="F33" i="1" l="1"/>
  <c r="H33" i="1"/>
  <c r="J33" i="1"/>
  <c r="L33" i="1"/>
  <c r="N33" i="1"/>
  <c r="P33" i="1"/>
  <c r="R33" i="1"/>
  <c r="T33" i="1"/>
  <c r="V33" i="1"/>
  <c r="X33" i="1"/>
  <c r="Z33" i="1"/>
  <c r="Z32" i="1"/>
  <c r="Z34" i="1"/>
  <c r="Z35" i="1"/>
  <c r="X32" i="1"/>
  <c r="X34" i="1"/>
  <c r="X35" i="1"/>
  <c r="V32" i="1"/>
  <c r="V34" i="1"/>
  <c r="V35" i="1"/>
  <c r="T32" i="1"/>
  <c r="T34" i="1"/>
  <c r="T35" i="1"/>
  <c r="R32" i="1"/>
  <c r="R34" i="1"/>
  <c r="R35" i="1"/>
  <c r="P32" i="1"/>
  <c r="P34" i="1"/>
  <c r="P35" i="1"/>
  <c r="N32" i="1"/>
  <c r="N34" i="1"/>
  <c r="N35" i="1"/>
  <c r="L35" i="1"/>
  <c r="L34" i="1"/>
  <c r="L32" i="1"/>
  <c r="AA49" i="1"/>
  <c r="Y49" i="1"/>
  <c r="W49" i="1"/>
  <c r="U49" i="1"/>
  <c r="S49" i="1"/>
  <c r="Q49" i="1"/>
  <c r="O49" i="1"/>
  <c r="M49" i="1"/>
  <c r="K49" i="1"/>
  <c r="I49" i="1"/>
  <c r="G49" i="1"/>
  <c r="E49" i="1"/>
  <c r="D49" i="1"/>
  <c r="C49" i="1"/>
  <c r="AA48" i="1"/>
  <c r="Y48" i="1"/>
  <c r="W48" i="1"/>
  <c r="U48" i="1"/>
  <c r="S48" i="1"/>
  <c r="M48" i="1"/>
  <c r="K48" i="1"/>
  <c r="I48" i="1"/>
  <c r="G48" i="1"/>
  <c r="E48" i="1"/>
  <c r="D48" i="1"/>
  <c r="J32" i="1"/>
  <c r="J34" i="1"/>
  <c r="J35" i="1"/>
  <c r="H32" i="1"/>
  <c r="H34" i="1"/>
  <c r="H35" i="1"/>
  <c r="F34" i="1"/>
  <c r="F35" i="1"/>
  <c r="F32" i="1"/>
  <c r="N29" i="1" l="1"/>
  <c r="N30" i="1"/>
  <c r="N31" i="1"/>
  <c r="N28" i="1"/>
  <c r="AB29" i="1"/>
  <c r="AB30" i="1"/>
  <c r="AB31" i="1"/>
  <c r="AB28" i="1"/>
  <c r="Z29" i="1"/>
  <c r="Z30" i="1"/>
  <c r="Z31" i="1"/>
  <c r="Z28" i="1"/>
  <c r="X29" i="1"/>
  <c r="X30" i="1"/>
  <c r="X31" i="1"/>
  <c r="X28" i="1"/>
  <c r="V31" i="1"/>
  <c r="V29" i="1"/>
  <c r="V30" i="1"/>
  <c r="V28" i="1"/>
  <c r="T29" i="1"/>
  <c r="T30" i="1"/>
  <c r="T31" i="1"/>
  <c r="T28" i="1"/>
  <c r="R29" i="1"/>
  <c r="R30" i="1"/>
  <c r="R31" i="1"/>
  <c r="R28" i="1"/>
  <c r="P31" i="1"/>
  <c r="P29" i="1"/>
  <c r="P30" i="1"/>
  <c r="P28" i="1"/>
  <c r="L29" i="1"/>
  <c r="L30" i="1"/>
  <c r="L31" i="1"/>
  <c r="L28" i="1"/>
  <c r="J29" i="1"/>
  <c r="J30" i="1"/>
  <c r="J31" i="1"/>
  <c r="J28" i="1"/>
  <c r="H29" i="1"/>
  <c r="H30" i="1"/>
  <c r="H31" i="1"/>
  <c r="H28" i="1"/>
  <c r="F29" i="1"/>
  <c r="F30" i="1"/>
  <c r="F31" i="1"/>
  <c r="F28" i="1"/>
  <c r="P48" i="1" l="1"/>
  <c r="N48" i="1"/>
  <c r="T48" i="1"/>
  <c r="T49" i="1"/>
  <c r="Z48" i="1"/>
  <c r="Z49" i="1"/>
  <c r="J49" i="1"/>
  <c r="J48" i="1"/>
  <c r="AB49" i="1"/>
  <c r="AB48" i="1"/>
  <c r="H49" i="1"/>
  <c r="H48" i="1"/>
  <c r="V48" i="1"/>
  <c r="V49" i="1"/>
  <c r="F48" i="1"/>
  <c r="F49" i="1"/>
  <c r="X48" i="1"/>
  <c r="X49" i="1"/>
  <c r="L49" i="1"/>
  <c r="L48" i="1"/>
  <c r="N49" i="1"/>
  <c r="P49" i="1"/>
  <c r="R48" i="1"/>
  <c r="R49" i="1"/>
  <c r="AB10" i="1"/>
  <c r="AB11" i="1"/>
  <c r="AB12" i="1"/>
  <c r="AB13" i="1"/>
  <c r="Z10" i="1"/>
  <c r="Z11" i="1"/>
  <c r="Z12" i="1"/>
  <c r="Z13" i="1"/>
  <c r="X10" i="1"/>
  <c r="X11" i="1"/>
  <c r="X12" i="1"/>
  <c r="X13" i="1"/>
  <c r="V10" i="1"/>
  <c r="V11" i="1"/>
  <c r="V12" i="1"/>
  <c r="V13" i="1"/>
  <c r="T10" i="1"/>
  <c r="T11" i="1"/>
  <c r="T12" i="1"/>
  <c r="T13" i="1"/>
  <c r="R10" i="1"/>
  <c r="R11" i="1"/>
  <c r="R12" i="1"/>
  <c r="R13" i="1"/>
  <c r="P10" i="1"/>
  <c r="P11" i="1"/>
  <c r="P12" i="1"/>
  <c r="P13" i="1"/>
  <c r="N10" i="1"/>
  <c r="N11" i="1"/>
  <c r="N12" i="1"/>
  <c r="N13" i="1"/>
  <c r="L10" i="1"/>
  <c r="L11" i="1"/>
  <c r="L12" i="1"/>
  <c r="L13" i="1"/>
  <c r="J10" i="1"/>
  <c r="J11" i="1"/>
  <c r="J12" i="1"/>
  <c r="J13" i="1"/>
  <c r="H10" i="1"/>
  <c r="H11" i="1"/>
  <c r="H12" i="1"/>
  <c r="H13" i="1"/>
  <c r="F10" i="1"/>
  <c r="F11" i="1"/>
  <c r="F12" i="1"/>
  <c r="F13" i="1"/>
  <c r="Z6" i="1"/>
  <c r="Z7" i="1"/>
  <c r="Z8" i="1"/>
  <c r="Z9" i="1"/>
  <c r="AB6" i="1"/>
  <c r="AB7" i="1"/>
  <c r="AB8" i="1"/>
  <c r="AB9" i="1"/>
  <c r="X6" i="1"/>
  <c r="X7" i="1"/>
  <c r="X8" i="1"/>
  <c r="X9" i="1"/>
  <c r="V6" i="1"/>
  <c r="V7" i="1"/>
  <c r="V8" i="1"/>
  <c r="V9" i="1"/>
  <c r="T6" i="1"/>
  <c r="T7" i="1"/>
  <c r="T8" i="1"/>
  <c r="T9" i="1"/>
  <c r="R6" i="1"/>
  <c r="R7" i="1"/>
  <c r="R8" i="1"/>
  <c r="R9" i="1"/>
  <c r="AA23" i="1"/>
  <c r="Y23" i="1"/>
  <c r="W23" i="1"/>
  <c r="U23" i="1"/>
  <c r="S23" i="1"/>
  <c r="Q23" i="1"/>
  <c r="O23" i="1"/>
  <c r="M23" i="1"/>
  <c r="K23" i="1"/>
  <c r="I23" i="1"/>
  <c r="G23" i="1"/>
  <c r="E23" i="1"/>
  <c r="D23" i="1"/>
  <c r="C23" i="1"/>
  <c r="AA22" i="1"/>
  <c r="Y22" i="1"/>
  <c r="W22" i="1"/>
  <c r="U22" i="1"/>
  <c r="S22" i="1"/>
  <c r="Q22" i="1"/>
  <c r="O22" i="1"/>
  <c r="M22" i="1"/>
  <c r="K22" i="1"/>
  <c r="I22" i="1"/>
  <c r="G22" i="1"/>
  <c r="E22" i="1"/>
  <c r="D22" i="1"/>
  <c r="C22" i="1"/>
  <c r="P9" i="1"/>
  <c r="N9" i="1"/>
  <c r="L9" i="1"/>
  <c r="J9" i="1"/>
  <c r="H9" i="1"/>
  <c r="F9" i="1"/>
  <c r="P8" i="1"/>
  <c r="N8" i="1"/>
  <c r="L8" i="1"/>
  <c r="J8" i="1"/>
  <c r="H8" i="1"/>
  <c r="F8" i="1"/>
  <c r="P7" i="1"/>
  <c r="N7" i="1"/>
  <c r="L7" i="1"/>
  <c r="J7" i="1"/>
  <c r="H7" i="1"/>
  <c r="F7" i="1"/>
  <c r="P6" i="1"/>
  <c r="N6" i="1"/>
  <c r="L6" i="1"/>
  <c r="J6" i="1"/>
  <c r="H6" i="1"/>
  <c r="F6" i="1"/>
  <c r="AB5" i="1"/>
  <c r="Z5" i="1"/>
  <c r="X5" i="1"/>
  <c r="V5" i="1"/>
  <c r="T5" i="1"/>
  <c r="R5" i="1"/>
  <c r="P5" i="1"/>
  <c r="N5" i="1"/>
  <c r="L5" i="1"/>
  <c r="J5" i="1"/>
  <c r="H5" i="1"/>
  <c r="F5" i="1"/>
  <c r="AB4" i="1"/>
  <c r="Z4" i="1"/>
  <c r="X4" i="1"/>
  <c r="V4" i="1"/>
  <c r="T4" i="1"/>
  <c r="R4" i="1"/>
  <c r="P4" i="1"/>
  <c r="N4" i="1"/>
  <c r="L4" i="1"/>
  <c r="J4" i="1"/>
  <c r="H4" i="1"/>
  <c r="F4" i="1"/>
  <c r="AB3" i="1"/>
  <c r="Z3" i="1"/>
  <c r="X3" i="1"/>
  <c r="V3" i="1"/>
  <c r="T3" i="1"/>
  <c r="R3" i="1"/>
  <c r="P3" i="1"/>
  <c r="N3" i="1"/>
  <c r="L3" i="1"/>
  <c r="J3" i="1"/>
  <c r="H3" i="1"/>
  <c r="F3" i="1"/>
  <c r="AB2" i="1"/>
  <c r="Z2" i="1"/>
  <c r="X2" i="1"/>
  <c r="V2" i="1"/>
  <c r="T2" i="1"/>
  <c r="R2" i="1"/>
  <c r="P2" i="1"/>
  <c r="N2" i="1"/>
  <c r="L2" i="1"/>
  <c r="J2" i="1"/>
  <c r="H2" i="1"/>
  <c r="F2" i="1"/>
  <c r="N22" i="1" l="1"/>
  <c r="T23" i="1"/>
  <c r="P22" i="1"/>
  <c r="F22" i="1"/>
  <c r="L23" i="1"/>
  <c r="AB23" i="1"/>
  <c r="V22" i="1"/>
  <c r="X22" i="1"/>
  <c r="J23" i="1"/>
  <c r="R23" i="1"/>
  <c r="H22" i="1"/>
  <c r="Z23" i="1"/>
  <c r="F23" i="1"/>
  <c r="N23" i="1"/>
  <c r="V23" i="1"/>
  <c r="J22" i="1"/>
  <c r="R22" i="1"/>
  <c r="Z22" i="1"/>
  <c r="H23" i="1"/>
  <c r="P23" i="1"/>
  <c r="X23" i="1"/>
  <c r="L22" i="1"/>
  <c r="T22" i="1"/>
  <c r="AB22" i="1"/>
</calcChain>
</file>

<file path=xl/sharedStrings.xml><?xml version="1.0" encoding="utf-8"?>
<sst xmlns="http://schemas.openxmlformats.org/spreadsheetml/2006/main" count="253" uniqueCount="153">
  <si>
    <t>Baseline Tension</t>
  </si>
  <si>
    <t>Tension with 11.21 uM PGF2a</t>
  </si>
  <si>
    <t>Tension at 1 nM</t>
  </si>
  <si>
    <t>Active Tension at 1 nM</t>
  </si>
  <si>
    <t>Tension at 3 nM</t>
  </si>
  <si>
    <t>Active Tension at 3 nM</t>
  </si>
  <si>
    <t>Tension at 10 nM</t>
  </si>
  <si>
    <t>Active Tension at 10 nM</t>
  </si>
  <si>
    <t>Tension at 30 nM</t>
  </si>
  <si>
    <t>Active Tension at 30 nM</t>
  </si>
  <si>
    <t>Tension at 100 nM</t>
  </si>
  <si>
    <t>Active Tension at 100 nM</t>
  </si>
  <si>
    <t>Tension at 300 nM</t>
  </si>
  <si>
    <t>Active Tension at 300 nM</t>
  </si>
  <si>
    <t>Tension at 1 uM</t>
  </si>
  <si>
    <t>Active Tension at 1 uM</t>
  </si>
  <si>
    <t>Tension at 3 uM</t>
  </si>
  <si>
    <t>Active Tension at 3 uM</t>
  </si>
  <si>
    <t>Tension at 10 uM</t>
  </si>
  <si>
    <t>Active Tension at 10 uM</t>
  </si>
  <si>
    <t>Tension at 30 uM</t>
  </si>
  <si>
    <t>Active Tension at 30 uM</t>
  </si>
  <si>
    <t>Tension at 100 uM</t>
  </si>
  <si>
    <t>Active Tension at 100 uM</t>
  </si>
  <si>
    <t>Tension at 300 uM</t>
  </si>
  <si>
    <t>Active Tension at 300 uM</t>
  </si>
  <si>
    <t>n1</t>
  </si>
  <si>
    <t>NR1 Ch1</t>
  </si>
  <si>
    <t>n2</t>
  </si>
  <si>
    <t>NR1 Ch2</t>
  </si>
  <si>
    <t>n3</t>
  </si>
  <si>
    <t>NR1 Ch3</t>
  </si>
  <si>
    <t>Log</t>
  </si>
  <si>
    <t>Active Tension</t>
  </si>
  <si>
    <t>SDEV</t>
  </si>
  <si>
    <t xml:space="preserve">1 nM </t>
  </si>
  <si>
    <t xml:space="preserve">3 nM </t>
  </si>
  <si>
    <t>10 nM</t>
  </si>
  <si>
    <t xml:space="preserve">30 nM </t>
  </si>
  <si>
    <t>100 nM</t>
  </si>
  <si>
    <t>300 nM</t>
  </si>
  <si>
    <t>1 uM</t>
  </si>
  <si>
    <t>n4</t>
  </si>
  <si>
    <t>NR1 Ch4</t>
  </si>
  <si>
    <t>3 uM</t>
  </si>
  <si>
    <t>10 uM</t>
  </si>
  <si>
    <t>30 uM</t>
  </si>
  <si>
    <t>100 uM</t>
  </si>
  <si>
    <t>n5</t>
  </si>
  <si>
    <t>n6</t>
  </si>
  <si>
    <t>n7</t>
  </si>
  <si>
    <t>n8</t>
  </si>
  <si>
    <t>STD DEV</t>
  </si>
  <si>
    <t>NR2 Ch5</t>
  </si>
  <si>
    <t>NR2 Ch6</t>
  </si>
  <si>
    <t>NR2 Ch7</t>
  </si>
  <si>
    <t>NR2 Ch8</t>
  </si>
  <si>
    <t>NR3 Ch5</t>
  </si>
  <si>
    <t>NR3 Ch6</t>
  </si>
  <si>
    <t>NR3 Ch7</t>
  </si>
  <si>
    <t>NR3 Ch8</t>
  </si>
  <si>
    <t>n9</t>
  </si>
  <si>
    <t>n10</t>
  </si>
  <si>
    <t>n11</t>
  </si>
  <si>
    <t>n12</t>
  </si>
  <si>
    <t>Average</t>
  </si>
  <si>
    <t>300 uM</t>
  </si>
  <si>
    <t>DIGOXIN</t>
  </si>
  <si>
    <t>NR5 Ch5</t>
  </si>
  <si>
    <t>NR5 Ch6</t>
  </si>
  <si>
    <t>NR5 Ch7</t>
  </si>
  <si>
    <t>NR5 Ch8</t>
  </si>
  <si>
    <t>Tension at 1pM</t>
  </si>
  <si>
    <t>Active Tension at 1pM</t>
  </si>
  <si>
    <t>Tension at 3pM</t>
  </si>
  <si>
    <t>Active Tension at 3pM</t>
  </si>
  <si>
    <t>Tension at 10pM</t>
  </si>
  <si>
    <t>Active Tension at 10pM</t>
  </si>
  <si>
    <t>Tension at 30pM</t>
  </si>
  <si>
    <t>Active Tension at 30pM</t>
  </si>
  <si>
    <t>Tension at 100pM</t>
  </si>
  <si>
    <t>Active Tension at 100pM</t>
  </si>
  <si>
    <t>Tension at 300pM</t>
  </si>
  <si>
    <t>Active Tension at 300pM</t>
  </si>
  <si>
    <t>1pM</t>
  </si>
  <si>
    <t>3pM</t>
  </si>
  <si>
    <t>10pM</t>
  </si>
  <si>
    <t>30pM</t>
  </si>
  <si>
    <t>100pM</t>
  </si>
  <si>
    <t>300pM</t>
  </si>
  <si>
    <t>30 nM</t>
  </si>
  <si>
    <t>NR7 Ch5</t>
  </si>
  <si>
    <t>NR7 Ch6</t>
  </si>
  <si>
    <t>NR7 Ch7</t>
  </si>
  <si>
    <t>NR7 Ch8</t>
  </si>
  <si>
    <t>NR6 Ch5</t>
  </si>
  <si>
    <t>NR6 Ch6</t>
  </si>
  <si>
    <t>NR6 Ch7</t>
  </si>
  <si>
    <t>NR6 Ch8</t>
  </si>
  <si>
    <t>NR8 Ch5</t>
  </si>
  <si>
    <t>NR8 Ch6</t>
  </si>
  <si>
    <t>NR8 Ch7</t>
  </si>
  <si>
    <t>NR8 Ch8</t>
  </si>
  <si>
    <t>NR9 Ch5</t>
  </si>
  <si>
    <t>NR9 Ch6</t>
  </si>
  <si>
    <t>NR9 Ch7</t>
  </si>
  <si>
    <t>NR9 Ch8</t>
  </si>
  <si>
    <t>n13</t>
  </si>
  <si>
    <t>n14</t>
  </si>
  <si>
    <t>n15</t>
  </si>
  <si>
    <t>n16</t>
  </si>
  <si>
    <t>n17</t>
  </si>
  <si>
    <t>n18</t>
  </si>
  <si>
    <t>n19</t>
  </si>
  <si>
    <t>n20</t>
  </si>
  <si>
    <t>NR10 ch5</t>
  </si>
  <si>
    <t>NR10 ch6</t>
  </si>
  <si>
    <t>NR10 ch7</t>
  </si>
  <si>
    <t>NR10 ch8</t>
  </si>
  <si>
    <t>Amiodarone</t>
  </si>
  <si>
    <t>NR11 Ch5</t>
  </si>
  <si>
    <t>NR11 Ch6</t>
  </si>
  <si>
    <t>NR11 Ch7</t>
  </si>
  <si>
    <t>NR11 Ch8</t>
  </si>
  <si>
    <t>STDER</t>
  </si>
  <si>
    <t>ROOT20</t>
  </si>
  <si>
    <t>SEM</t>
  </si>
  <si>
    <t xml:space="preserve">therapeutic concentration = </t>
  </si>
  <si>
    <t>log(agonist) vs. response -- Variable slope (four parameters)</t>
  </si>
  <si>
    <t>Best-fit values</t>
  </si>
  <si>
    <t>Bottom</t>
  </si>
  <si>
    <t>Top</t>
  </si>
  <si>
    <t>LogEC50</t>
  </si>
  <si>
    <t>HillSlope</t>
  </si>
  <si>
    <t>EC50</t>
  </si>
  <si>
    <t>Span</t>
  </si>
  <si>
    <t>95% CI (profile likelihood)</t>
  </si>
  <si>
    <t>-0.6038 to -0.4737</t>
  </si>
  <si>
    <t>0.02133 to 0.06923</t>
  </si>
  <si>
    <t>-5.191 to -4.827</t>
  </si>
  <si>
    <t>-1.258 to -0.6617</t>
  </si>
  <si>
    <t>6.448e-006 to 1.488e-005</t>
  </si>
  <si>
    <t>Goodness of Fit</t>
  </si>
  <si>
    <t>Degrees of Freedom</t>
  </si>
  <si>
    <t>R squared</t>
  </si>
  <si>
    <t>Sum of Squares</t>
  </si>
  <si>
    <t>Sy.x</t>
  </si>
  <si>
    <t>Number of points</t>
  </si>
  <si>
    <t># of X values</t>
  </si>
  <si>
    <t># Y values analyzed</t>
  </si>
  <si>
    <t>6.44um - 14.9um</t>
  </si>
  <si>
    <t>These data were not collected due to an error in the reading by the machine</t>
  </si>
  <si>
    <t>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</si>
</sst>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  <family val="2"/>
    </font>
    <font>
      <sz val="8"/>
      <name val="Arial"/>
      <family val="2"/>
    </font>
    <font>
      <sz val="10"/>
      <color rgb="FF000000"/>
      <name val="Arial"/>
    </font>
    <font>
      <sz val="12"/>
      <name val="Arial"/>
    </font>
    <font>
      <sz val="11"/>
      <color rgb="FF000000"/>
      <name val="Arial"/>
    </font>
    <font>
      <sz val="11"/>
      <color theme="1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164" fontId="1" fillId="0" borderId="0" xfId="0" applyNumberFormat="1" applyFont="1"/>
    <xf numFmtId="164" fontId="1" fillId="0" borderId="0" xfId="0" applyNumberFormat="1" applyFont="1" applyAlignment="1"/>
    <xf numFmtId="164" fontId="0" fillId="0" borderId="0" xfId="0" applyNumberFormat="1" applyFont="1" applyAlignment="1"/>
    <xf numFmtId="164" fontId="2" fillId="0" borderId="0" xfId="0" applyNumberFormat="1" applyFont="1" applyAlignment="1"/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/>
    <xf numFmtId="164" fontId="6" fillId="0" borderId="0" xfId="0" applyNumberFormat="1" applyFont="1" applyAlignment="1"/>
    <xf numFmtId="0" fontId="5" fillId="0" borderId="0" xfId="0" applyFont="1" applyAlignment="1">
      <alignment horizontal="left"/>
    </xf>
    <xf numFmtId="164" fontId="7" fillId="0" borderId="0" xfId="0" applyNumberFormat="1" applyFont="1" applyAlignment="1"/>
    <xf numFmtId="164" fontId="7" fillId="0" borderId="0" xfId="0" applyNumberFormat="1" applyFont="1"/>
    <xf numFmtId="164" fontId="7" fillId="0" borderId="0" xfId="0" applyNumberFormat="1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Dose - Response Curve for Amiodarone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991450229169114"/>
          <c:y val="8.9806295399515734E-2"/>
          <c:w val="0.76418997532024913"/>
          <c:h val="0.80585623730995881"/>
        </c:manualLayout>
      </c:layout>
      <c:scatterChart>
        <c:scatterStyle val="smoothMarker"/>
        <c:varyColors val="0"/>
        <c:ser>
          <c:idx val="2"/>
          <c:order val="0"/>
          <c:tx>
            <c:v>Amiodarone</c:v>
          </c:tx>
          <c:spPr>
            <a:ln w="12700" cap="flat" cmpd="sng" algn="ctr">
              <a:solidFill>
                <a:schemeClr val="accent2">
                  <a:shade val="50000"/>
                </a:schemeClr>
              </a:solidFill>
              <a:prstDash val="solid"/>
              <a:miter lim="800000"/>
            </a:ln>
            <a:effectLst/>
          </c:spPr>
          <c:marker>
            <c:spPr>
              <a:solidFill>
                <a:schemeClr val="accent2"/>
              </a:solidFill>
              <a:ln w="12700" cap="flat" cmpd="sng" algn="ctr">
                <a:solidFill>
                  <a:schemeClr val="accent2">
                    <a:shade val="50000"/>
                  </a:schemeClr>
                </a:solidFill>
                <a:prstDash val="solid"/>
                <a:miter lim="800000"/>
              </a:ln>
              <a:effectLst/>
            </c:spPr>
          </c:marker>
          <c:trendline>
            <c:trendlineType val="log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'Individual Graphs'!$E$2:$E$13</c:f>
                <c:numCache>
                  <c:formatCode>General</c:formatCode>
                  <c:ptCount val="12"/>
                  <c:pt idx="0">
                    <c:v>1.7000000000000001E-2</c:v>
                  </c:pt>
                  <c:pt idx="1">
                    <c:v>1.7999999999999999E-2</c:v>
                  </c:pt>
                  <c:pt idx="2">
                    <c:v>1.9E-2</c:v>
                  </c:pt>
                  <c:pt idx="3">
                    <c:v>2.5000000000000001E-2</c:v>
                  </c:pt>
                  <c:pt idx="4">
                    <c:v>2.9000000000000001E-2</c:v>
                  </c:pt>
                  <c:pt idx="5">
                    <c:v>3.4000000000000002E-2</c:v>
                  </c:pt>
                  <c:pt idx="6">
                    <c:v>3.7999999999999999E-2</c:v>
                  </c:pt>
                  <c:pt idx="7">
                    <c:v>6.4000000000000001E-2</c:v>
                  </c:pt>
                  <c:pt idx="8">
                    <c:v>9.5000000000000001E-2</c:v>
                  </c:pt>
                  <c:pt idx="9">
                    <c:v>0.128</c:v>
                  </c:pt>
                  <c:pt idx="10">
                    <c:v>0.127</c:v>
                  </c:pt>
                  <c:pt idx="11">
                    <c:v>0.114</c:v>
                  </c:pt>
                </c:numCache>
              </c:numRef>
            </c:plus>
            <c:minus>
              <c:numRef>
                <c:f>'Individual Graphs'!$E$2:$E$13</c:f>
                <c:numCache>
                  <c:formatCode>General</c:formatCode>
                  <c:ptCount val="12"/>
                  <c:pt idx="0">
                    <c:v>1.7000000000000001E-2</c:v>
                  </c:pt>
                  <c:pt idx="1">
                    <c:v>1.7999999999999999E-2</c:v>
                  </c:pt>
                  <c:pt idx="2">
                    <c:v>1.9E-2</c:v>
                  </c:pt>
                  <c:pt idx="3">
                    <c:v>2.5000000000000001E-2</c:v>
                  </c:pt>
                  <c:pt idx="4">
                    <c:v>2.9000000000000001E-2</c:v>
                  </c:pt>
                  <c:pt idx="5">
                    <c:v>3.4000000000000002E-2</c:v>
                  </c:pt>
                  <c:pt idx="6">
                    <c:v>3.7999999999999999E-2</c:v>
                  </c:pt>
                  <c:pt idx="7">
                    <c:v>6.4000000000000001E-2</c:v>
                  </c:pt>
                  <c:pt idx="8">
                    <c:v>9.5000000000000001E-2</c:v>
                  </c:pt>
                  <c:pt idx="9">
                    <c:v>0.128</c:v>
                  </c:pt>
                  <c:pt idx="10">
                    <c:v>0.127</c:v>
                  </c:pt>
                  <c:pt idx="11">
                    <c:v>0.114</c:v>
                  </c:pt>
                </c:numCache>
              </c:numRef>
            </c:minus>
          </c:errBars>
          <c:xVal>
            <c:numRef>
              <c:f>'Individual Graphs'!$B$2:$B$13</c:f>
              <c:numCache>
                <c:formatCode>0.000</c:formatCode>
                <c:ptCount val="12"/>
                <c:pt idx="0">
                  <c:v>-9</c:v>
                </c:pt>
                <c:pt idx="1">
                  <c:v>-8.5</c:v>
                </c:pt>
                <c:pt idx="2">
                  <c:v>-8</c:v>
                </c:pt>
                <c:pt idx="3">
                  <c:v>-7.5</c:v>
                </c:pt>
                <c:pt idx="4">
                  <c:v>-7</c:v>
                </c:pt>
                <c:pt idx="5">
                  <c:v>-6.5</c:v>
                </c:pt>
                <c:pt idx="6">
                  <c:v>-6</c:v>
                </c:pt>
                <c:pt idx="7">
                  <c:v>-5.5</c:v>
                </c:pt>
                <c:pt idx="8">
                  <c:v>-5</c:v>
                </c:pt>
                <c:pt idx="9">
                  <c:v>-4.5</c:v>
                </c:pt>
                <c:pt idx="10">
                  <c:v>-4</c:v>
                </c:pt>
                <c:pt idx="11">
                  <c:v>-3.5</c:v>
                </c:pt>
              </c:numCache>
            </c:numRef>
          </c:xVal>
          <c:yVal>
            <c:numRef>
              <c:f>'Individual Graphs'!$C$2:$C$13</c:f>
              <c:numCache>
                <c:formatCode>0.000</c:formatCode>
                <c:ptCount val="12"/>
                <c:pt idx="0">
                  <c:v>4.8255000000000103E-2</c:v>
                </c:pt>
                <c:pt idx="1">
                  <c:v>4.8729999999999996E-2</c:v>
                </c:pt>
                <c:pt idx="2">
                  <c:v>5.1979999999999985E-2</c:v>
                </c:pt>
                <c:pt idx="3">
                  <c:v>4.2600000000000061E-2</c:v>
                </c:pt>
                <c:pt idx="4">
                  <c:v>3.6475E-2</c:v>
                </c:pt>
                <c:pt idx="5">
                  <c:v>-1.5799999999999593E-3</c:v>
                </c:pt>
                <c:pt idx="6">
                  <c:v>-1.7369999999999986E-2</c:v>
                </c:pt>
                <c:pt idx="7">
                  <c:v>-0.12698499999999996</c:v>
                </c:pt>
                <c:pt idx="8">
                  <c:v>-0.21389999999999992</c:v>
                </c:pt>
                <c:pt idx="9">
                  <c:v>-0.40145500000000006</c:v>
                </c:pt>
                <c:pt idx="10">
                  <c:v>-0.49409000000000008</c:v>
                </c:pt>
                <c:pt idx="11">
                  <c:v>-0.47940000000000005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1F9-2640-BA8D-5064B2F2B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442015"/>
        <c:axId val="1848812415"/>
      </c:scatterChart>
      <c:valAx>
        <c:axId val="1849442015"/>
        <c:scaling>
          <c:orientation val="minMax"/>
          <c:max val="-3"/>
          <c:min val="-9.5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Concentration [M]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8812415"/>
        <c:crossesAt val="-9.5"/>
        <c:crossBetween val="midCat"/>
      </c:valAx>
      <c:valAx>
        <c:axId val="184881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Active Tension [gf]</a:t>
                </a:r>
              </a:p>
            </c:rich>
          </c:tx>
          <c:layout>
            <c:manualLayout>
              <c:xMode val="edge"/>
              <c:yMode val="edge"/>
              <c:x val="3.0811199905981867E-2"/>
              <c:y val="0.3301871935819343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9442015"/>
        <c:crossesAt val="-9.5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Dose - Response Curve for Digoxin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8180488175174"/>
          <c:y val="9.7087760874550857E-2"/>
          <c:w val="0.81856514393190727"/>
          <c:h val="0.7624763015060011"/>
        </c:manualLayout>
      </c:layout>
      <c:scatterChart>
        <c:scatterStyle val="smoothMarker"/>
        <c:varyColors val="0"/>
        <c:ser>
          <c:idx val="0"/>
          <c:order val="0"/>
          <c:tx>
            <c:v>Digoxin</c:v>
          </c:tx>
          <c:spPr>
            <a:ln w="12700" cap="flat" cmpd="sng" algn="ctr">
              <a:solidFill>
                <a:schemeClr val="accent2">
                  <a:shade val="50000"/>
                </a:schemeClr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" cap="flat" cmpd="sng" algn="ctr">
                <a:solidFill>
                  <a:schemeClr val="accent2">
                    <a:shade val="50000"/>
                  </a:schemeClr>
                </a:solidFill>
                <a:prstDash val="solid"/>
                <a:miter lim="800000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'Individual Graphs'!$E$31:$E$42</c:f>
                <c:numCache>
                  <c:formatCode>General</c:formatCode>
                  <c:ptCount val="12"/>
                  <c:pt idx="0">
                    <c:v>7.5780566179761534E-3</c:v>
                  </c:pt>
                  <c:pt idx="1">
                    <c:v>1.518761177130051E-2</c:v>
                  </c:pt>
                  <c:pt idx="2">
                    <c:v>2.3980487106020121E-2</c:v>
                  </c:pt>
                  <c:pt idx="3">
                    <c:v>2.4411997562671667E-2</c:v>
                  </c:pt>
                  <c:pt idx="4">
                    <c:v>2.8308126134786928E-2</c:v>
                  </c:pt>
                  <c:pt idx="5">
                    <c:v>3.0575190729703043E-2</c:v>
                  </c:pt>
                  <c:pt idx="6">
                    <c:v>3.1769091628413716E-2</c:v>
                  </c:pt>
                  <c:pt idx="7">
                    <c:v>3.7705869918562049E-2</c:v>
                  </c:pt>
                  <c:pt idx="8">
                    <c:v>4.3201494308946847E-2</c:v>
                  </c:pt>
                  <c:pt idx="9">
                    <c:v>3.9119700986368369E-2</c:v>
                  </c:pt>
                  <c:pt idx="10">
                    <c:v>5.1195740198508616E-2</c:v>
                  </c:pt>
                  <c:pt idx="11">
                    <c:v>6.4250566210209817E-2</c:v>
                  </c:pt>
                </c:numCache>
              </c:numRef>
            </c:plus>
            <c:minus>
              <c:numRef>
                <c:f>'Individual Graphs'!$E$31:$E$42</c:f>
                <c:numCache>
                  <c:formatCode>General</c:formatCode>
                  <c:ptCount val="12"/>
                  <c:pt idx="0">
                    <c:v>7.5780566179761534E-3</c:v>
                  </c:pt>
                  <c:pt idx="1">
                    <c:v>1.518761177130051E-2</c:v>
                  </c:pt>
                  <c:pt idx="2">
                    <c:v>2.3980487106020121E-2</c:v>
                  </c:pt>
                  <c:pt idx="3">
                    <c:v>2.4411997562671667E-2</c:v>
                  </c:pt>
                  <c:pt idx="4">
                    <c:v>2.8308126134786928E-2</c:v>
                  </c:pt>
                  <c:pt idx="5">
                    <c:v>3.0575190729703043E-2</c:v>
                  </c:pt>
                  <c:pt idx="6">
                    <c:v>3.1769091628413716E-2</c:v>
                  </c:pt>
                  <c:pt idx="7">
                    <c:v>3.7705869918562049E-2</c:v>
                  </c:pt>
                  <c:pt idx="8">
                    <c:v>4.3201494308946847E-2</c:v>
                  </c:pt>
                  <c:pt idx="9">
                    <c:v>3.9119700986368369E-2</c:v>
                  </c:pt>
                  <c:pt idx="10">
                    <c:v>5.1195740198508616E-2</c:v>
                  </c:pt>
                  <c:pt idx="11">
                    <c:v>6.4250566210209817E-2</c:v>
                  </c:pt>
                </c:numCache>
              </c:numRef>
            </c:minus>
          </c:errBars>
          <c:xVal>
            <c:numRef>
              <c:f>'Individual Graphs'!$B$31:$B$42</c:f>
              <c:numCache>
                <c:formatCode>0.000</c:formatCode>
                <c:ptCount val="12"/>
                <c:pt idx="0">
                  <c:v>-12</c:v>
                </c:pt>
                <c:pt idx="1">
                  <c:v>-11.5</c:v>
                </c:pt>
                <c:pt idx="2">
                  <c:v>-11</c:v>
                </c:pt>
                <c:pt idx="3">
                  <c:v>-10.5</c:v>
                </c:pt>
                <c:pt idx="4">
                  <c:v>-10</c:v>
                </c:pt>
                <c:pt idx="5">
                  <c:v>-9.5</c:v>
                </c:pt>
                <c:pt idx="6">
                  <c:v>-9</c:v>
                </c:pt>
                <c:pt idx="7">
                  <c:v>-8.5</c:v>
                </c:pt>
                <c:pt idx="8">
                  <c:v>-8</c:v>
                </c:pt>
                <c:pt idx="9">
                  <c:v>-7.5</c:v>
                </c:pt>
                <c:pt idx="10">
                  <c:v>-7</c:v>
                </c:pt>
                <c:pt idx="11">
                  <c:v>-6.5</c:v>
                </c:pt>
              </c:numCache>
            </c:numRef>
          </c:xVal>
          <c:yVal>
            <c:numRef>
              <c:f>'Individual Graphs'!$C$31:$C$42</c:f>
              <c:numCache>
                <c:formatCode>0.000</c:formatCode>
                <c:ptCount val="12"/>
                <c:pt idx="0">
                  <c:v>2.1509999999999994E-2</c:v>
                </c:pt>
                <c:pt idx="1">
                  <c:v>2.4904999999999955E-2</c:v>
                </c:pt>
                <c:pt idx="2">
                  <c:v>6.8449999999999674E-3</c:v>
                </c:pt>
                <c:pt idx="3">
                  <c:v>1.7174999999999975E-2</c:v>
                </c:pt>
                <c:pt idx="4">
                  <c:v>1.7670000000000009E-2</c:v>
                </c:pt>
                <c:pt idx="5">
                  <c:v>1.4795000000000008E-2</c:v>
                </c:pt>
                <c:pt idx="6">
                  <c:v>7.9949999999999848E-3</c:v>
                </c:pt>
                <c:pt idx="7">
                  <c:v>-8.4900000000000201E-3</c:v>
                </c:pt>
                <c:pt idx="8">
                  <c:v>-2.5570000000000037E-2</c:v>
                </c:pt>
                <c:pt idx="9">
                  <c:v>-1.7570000000000002E-2</c:v>
                </c:pt>
                <c:pt idx="10">
                  <c:v>-3.1450000000000423E-3</c:v>
                </c:pt>
                <c:pt idx="11">
                  <c:v>-1.97875E-2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83-D143-9763-0A1468ECE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442015"/>
        <c:axId val="1848812415"/>
      </c:scatterChart>
      <c:valAx>
        <c:axId val="1849442015"/>
        <c:scaling>
          <c:orientation val="minMax"/>
          <c:max val="-6"/>
          <c:min val="-12.5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</a:t>
                </a:r>
                <a:r>
                  <a:rPr lang="en-US" baseline="0"/>
                  <a:t> Concentration [M]</a:t>
                </a:r>
                <a:endParaRPr lang="en-US"/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8812415"/>
        <c:crossesAt val="-12.5"/>
        <c:crossBetween val="midCat"/>
      </c:valAx>
      <c:valAx>
        <c:axId val="1848812415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Active Tension [gf]</a:t>
                </a:r>
              </a:p>
            </c:rich>
          </c:tx>
          <c:layout>
            <c:manualLayout>
              <c:xMode val="edge"/>
              <c:yMode val="edge"/>
              <c:x val="3.4544224916670745E-2"/>
              <c:y val="0.3463840684962923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9442015"/>
        <c:crossesAt val="-12.5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12700</xdr:rowOff>
    </xdr:from>
    <xdr:to>
      <xdr:col>15</xdr:col>
      <xdr:colOff>431800</xdr:colOff>
      <xdr:row>21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71EABF-270E-B048-AB68-D5248AC94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</xdr:colOff>
      <xdr:row>28</xdr:row>
      <xdr:rowOff>25400</xdr:rowOff>
    </xdr:from>
    <xdr:to>
      <xdr:col>15</xdr:col>
      <xdr:colOff>381000</xdr:colOff>
      <xdr:row>54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ABAC80-5BFD-B344-B137-C90390013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8"/>
  <sheetViews>
    <sheetView tabSelected="1" workbookViewId="0">
      <selection activeCell="A28" sqref="A28:A47"/>
    </sheetView>
  </sheetViews>
  <sheetFormatPr defaultColWidth="12.625" defaultRowHeight="15" customHeight="1" x14ac:dyDescent="0.25"/>
  <cols>
    <col min="1" max="1" width="4.125" style="9" bestFit="1" customWidth="1"/>
    <col min="2" max="2" width="9" style="9" bestFit="1" customWidth="1"/>
    <col min="3" max="3" width="14.125" style="9" customWidth="1"/>
    <col min="4" max="4" width="23.625" style="9" customWidth="1"/>
    <col min="5" max="5" width="13.625" style="9" bestFit="1" customWidth="1"/>
    <col min="6" max="6" width="19.375" style="9" bestFit="1" customWidth="1"/>
    <col min="7" max="7" width="13.625" style="9" bestFit="1" customWidth="1"/>
    <col min="8" max="8" width="19.375" style="9" bestFit="1" customWidth="1"/>
    <col min="9" max="9" width="14.625" style="9" bestFit="1" customWidth="1"/>
    <col min="10" max="10" width="20.375" style="9" bestFit="1" customWidth="1"/>
    <col min="11" max="11" width="14.625" style="9" bestFit="1" customWidth="1"/>
    <col min="12" max="12" width="20.375" style="9" bestFit="1" customWidth="1"/>
    <col min="13" max="13" width="15.625" style="9" bestFit="1" customWidth="1"/>
    <col min="14" max="14" width="21.5" style="9" bestFit="1" customWidth="1"/>
    <col min="15" max="15" width="15.625" style="9" bestFit="1" customWidth="1"/>
    <col min="16" max="16" width="21.5" style="9" bestFit="1" customWidth="1"/>
    <col min="17" max="17" width="13.125" style="9" customWidth="1"/>
    <col min="18" max="18" width="18.5" style="9" customWidth="1"/>
    <col min="19" max="19" width="13.125" style="9" customWidth="1"/>
    <col min="20" max="20" width="18.5" style="9" customWidth="1"/>
    <col min="21" max="21" width="14" style="9" customWidth="1"/>
    <col min="22" max="22" width="19.5" style="9" customWidth="1"/>
    <col min="23" max="23" width="14" style="9" customWidth="1"/>
    <col min="24" max="24" width="19.5" style="9" customWidth="1"/>
    <col min="25" max="25" width="15" style="9" bestFit="1" customWidth="1"/>
    <col min="26" max="26" width="20.375" style="9" customWidth="1"/>
    <col min="27" max="27" width="15" style="9" bestFit="1" customWidth="1"/>
    <col min="28" max="28" width="20.125" style="9" bestFit="1" customWidth="1"/>
    <col min="29" max="29" width="18.125" style="9" customWidth="1"/>
    <col min="30" max="30" width="14.625" style="9" customWidth="1"/>
    <col min="31" max="31" width="14.875" style="9" customWidth="1"/>
    <col min="32" max="32" width="20.375" style="9" customWidth="1"/>
    <col min="33" max="16384" width="12.625" style="9"/>
  </cols>
  <sheetData>
    <row r="1" spans="1:28" x14ac:dyDescent="0.25"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</row>
    <row r="2" spans="1:28" x14ac:dyDescent="0.25">
      <c r="A2" s="10" t="s">
        <v>26</v>
      </c>
      <c r="B2" s="10" t="s">
        <v>27</v>
      </c>
      <c r="C2" s="10">
        <v>1.9119999999999999</v>
      </c>
      <c r="D2" s="10">
        <v>1.887</v>
      </c>
      <c r="E2" s="10">
        <v>1.929</v>
      </c>
      <c r="F2" s="10">
        <f t="shared" ref="F2:F21" si="0">E2-D2</f>
        <v>4.2000000000000037E-2</v>
      </c>
      <c r="G2" s="10">
        <v>1.917</v>
      </c>
      <c r="H2" s="10">
        <f t="shared" ref="H2:H21" si="1">G2-D2</f>
        <v>3.0000000000000027E-2</v>
      </c>
      <c r="I2" s="10">
        <v>1.91</v>
      </c>
      <c r="J2" s="10">
        <f t="shared" ref="J2:J21" si="2">I2-D2</f>
        <v>2.2999999999999909E-2</v>
      </c>
      <c r="K2" s="10">
        <v>1.909</v>
      </c>
      <c r="L2" s="10">
        <f t="shared" ref="L2:L21" si="3">K2-D2</f>
        <v>2.200000000000002E-2</v>
      </c>
      <c r="M2" s="10">
        <v>1.9027000000000001</v>
      </c>
      <c r="N2" s="10">
        <f t="shared" ref="N2:N21" si="4">M2-D2</f>
        <v>1.5700000000000047E-2</v>
      </c>
      <c r="O2" s="10">
        <v>1.8458000000000001</v>
      </c>
      <c r="P2" s="10">
        <f t="shared" ref="P2:P21" si="5">O2-D2</f>
        <v>-4.1199999999999903E-2</v>
      </c>
      <c r="Q2" s="10">
        <v>1.8196000000000001</v>
      </c>
      <c r="R2" s="10">
        <f t="shared" ref="R2:R21" si="6">Q2-D2</f>
        <v>-6.7399999999999904E-2</v>
      </c>
      <c r="S2" s="10">
        <v>1.6901999999999999</v>
      </c>
      <c r="T2" s="10">
        <f t="shared" ref="T2:T21" si="7">S2-D2</f>
        <v>-0.19680000000000009</v>
      </c>
      <c r="U2" s="10">
        <v>1.6296999999999999</v>
      </c>
      <c r="V2" s="10">
        <f t="shared" ref="V2:V21" si="8">U2-D2</f>
        <v>-0.25730000000000008</v>
      </c>
      <c r="W2" s="10">
        <v>1.5908</v>
      </c>
      <c r="X2" s="10">
        <f t="shared" ref="X2:X21" si="9">W2-D2</f>
        <v>-0.29620000000000002</v>
      </c>
      <c r="Y2" s="10">
        <v>1.6201000000000001</v>
      </c>
      <c r="Z2" s="10">
        <f t="shared" ref="Z2:Z21" si="10">Y2-D2</f>
        <v>-0.26689999999999992</v>
      </c>
      <c r="AA2" s="10">
        <v>1.6144000000000001</v>
      </c>
      <c r="AB2" s="10">
        <f t="shared" ref="AB2:AB21" si="11">AA2-D2</f>
        <v>-0.27259999999999995</v>
      </c>
    </row>
    <row r="3" spans="1:28" x14ac:dyDescent="0.25">
      <c r="A3" s="10" t="s">
        <v>28</v>
      </c>
      <c r="B3" s="10" t="s">
        <v>29</v>
      </c>
      <c r="C3" s="10">
        <v>1.7589999999999999</v>
      </c>
      <c r="D3" s="10">
        <v>3.1219999999999999</v>
      </c>
      <c r="E3" s="10">
        <v>3.3330000000000002</v>
      </c>
      <c r="F3" s="10">
        <f t="shared" si="0"/>
        <v>0.2110000000000003</v>
      </c>
      <c r="G3" s="10">
        <v>3.3220000000000001</v>
      </c>
      <c r="H3" s="10">
        <f t="shared" si="1"/>
        <v>0.20000000000000018</v>
      </c>
      <c r="I3" s="10">
        <v>3.3180000000000001</v>
      </c>
      <c r="J3" s="10">
        <f t="shared" si="2"/>
        <v>0.19600000000000017</v>
      </c>
      <c r="K3" s="10">
        <v>3.302</v>
      </c>
      <c r="L3" s="10">
        <f t="shared" si="3"/>
        <v>0.18000000000000016</v>
      </c>
      <c r="M3" s="10">
        <v>3.2726999999999999</v>
      </c>
      <c r="N3" s="10">
        <f t="shared" si="4"/>
        <v>0.15070000000000006</v>
      </c>
      <c r="O3" s="10">
        <v>3.1633</v>
      </c>
      <c r="P3" s="10">
        <f t="shared" si="5"/>
        <v>4.1300000000000114E-2</v>
      </c>
      <c r="Q3" s="10">
        <v>3.0815000000000001</v>
      </c>
      <c r="R3" s="10">
        <f t="shared" si="6"/>
        <v>-4.0499999999999758E-2</v>
      </c>
      <c r="S3" s="10">
        <v>2.7046000000000001</v>
      </c>
      <c r="T3" s="10">
        <f t="shared" si="7"/>
        <v>-0.41739999999999977</v>
      </c>
      <c r="U3" s="10">
        <v>2.4546000000000001</v>
      </c>
      <c r="V3" s="10">
        <f t="shared" si="8"/>
        <v>-0.66739999999999977</v>
      </c>
      <c r="W3" s="10">
        <v>2.3144999999999998</v>
      </c>
      <c r="X3" s="10">
        <f t="shared" si="9"/>
        <v>-0.80750000000000011</v>
      </c>
      <c r="Y3" s="10">
        <v>2.2886000000000002</v>
      </c>
      <c r="Z3" s="10">
        <f t="shared" si="10"/>
        <v>-0.8333999999999997</v>
      </c>
      <c r="AA3" s="10">
        <v>2.2532000000000001</v>
      </c>
      <c r="AB3" s="10">
        <f t="shared" si="11"/>
        <v>-0.86879999999999979</v>
      </c>
    </row>
    <row r="4" spans="1:28" x14ac:dyDescent="0.25">
      <c r="A4" s="10" t="s">
        <v>30</v>
      </c>
      <c r="B4" s="10" t="s">
        <v>31</v>
      </c>
      <c r="C4" s="10">
        <v>1.274</v>
      </c>
      <c r="D4" s="10">
        <v>2.9239999999999999</v>
      </c>
      <c r="E4" s="10">
        <v>3.0670000000000002</v>
      </c>
      <c r="F4" s="10">
        <f t="shared" si="0"/>
        <v>0.14300000000000024</v>
      </c>
      <c r="G4" s="10">
        <v>3.05</v>
      </c>
      <c r="H4" s="10">
        <f t="shared" si="1"/>
        <v>0.12599999999999989</v>
      </c>
      <c r="I4" s="10">
        <v>3.036</v>
      </c>
      <c r="J4" s="10">
        <f t="shared" si="2"/>
        <v>0.1120000000000001</v>
      </c>
      <c r="K4" s="10">
        <v>3.032</v>
      </c>
      <c r="L4" s="10">
        <f t="shared" si="3"/>
        <v>0.1080000000000001</v>
      </c>
      <c r="M4" s="10">
        <v>2.9914999999999998</v>
      </c>
      <c r="N4" s="10">
        <f t="shared" si="4"/>
        <v>6.7499999999999893E-2</v>
      </c>
      <c r="O4" s="10">
        <v>2.8451</v>
      </c>
      <c r="P4" s="10">
        <f t="shared" si="5"/>
        <v>-7.889999999999997E-2</v>
      </c>
      <c r="Q4" s="10">
        <v>2.7305000000000001</v>
      </c>
      <c r="R4" s="10">
        <f t="shared" si="6"/>
        <v>-0.19349999999999978</v>
      </c>
      <c r="S4" s="10">
        <v>2.0834999999999999</v>
      </c>
      <c r="T4" s="10">
        <f t="shared" si="7"/>
        <v>-0.84050000000000002</v>
      </c>
      <c r="U4" s="10">
        <v>1.7156</v>
      </c>
      <c r="V4" s="10">
        <f t="shared" si="8"/>
        <v>-1.2083999999999999</v>
      </c>
      <c r="W4" s="10">
        <v>1.5095000000000001</v>
      </c>
      <c r="X4" s="10">
        <f t="shared" si="9"/>
        <v>-1.4144999999999999</v>
      </c>
      <c r="Y4" s="10">
        <v>1.5652999999999999</v>
      </c>
      <c r="Z4" s="10">
        <f t="shared" si="10"/>
        <v>-1.3587</v>
      </c>
      <c r="AA4" s="10">
        <v>1.5466</v>
      </c>
      <c r="AB4" s="10">
        <f t="shared" si="11"/>
        <v>-1.3774</v>
      </c>
    </row>
    <row r="5" spans="1:28" x14ac:dyDescent="0.25">
      <c r="A5" s="10" t="s">
        <v>42</v>
      </c>
      <c r="B5" s="10" t="s">
        <v>43</v>
      </c>
      <c r="C5" s="10">
        <v>1.4690000000000001</v>
      </c>
      <c r="D5" s="10">
        <v>1.409</v>
      </c>
      <c r="E5" s="10">
        <v>1.6859999999999999</v>
      </c>
      <c r="F5" s="10">
        <f t="shared" si="0"/>
        <v>0.27699999999999991</v>
      </c>
      <c r="G5" s="10">
        <v>1.6830000000000001</v>
      </c>
      <c r="H5" s="10">
        <f t="shared" si="1"/>
        <v>0.27400000000000002</v>
      </c>
      <c r="I5" s="10">
        <v>1.7030000000000001</v>
      </c>
      <c r="J5" s="10">
        <f t="shared" si="2"/>
        <v>0.29400000000000004</v>
      </c>
      <c r="K5" s="10">
        <v>1.7350000000000001</v>
      </c>
      <c r="L5" s="10">
        <f t="shared" si="3"/>
        <v>0.32600000000000007</v>
      </c>
      <c r="M5" s="10">
        <v>1.7622</v>
      </c>
      <c r="N5" s="10">
        <f t="shared" si="4"/>
        <v>0.35319999999999996</v>
      </c>
      <c r="O5" s="10">
        <v>1.6990000000000001</v>
      </c>
      <c r="P5" s="10">
        <f t="shared" si="5"/>
        <v>0.29000000000000004</v>
      </c>
      <c r="Q5" s="10">
        <v>1.704</v>
      </c>
      <c r="R5" s="10">
        <f t="shared" si="6"/>
        <v>0.29499999999999993</v>
      </c>
      <c r="S5" s="10">
        <v>1.5442</v>
      </c>
      <c r="T5" s="10">
        <f t="shared" si="7"/>
        <v>0.13519999999999999</v>
      </c>
      <c r="U5" s="10">
        <v>1.4173</v>
      </c>
      <c r="V5" s="10">
        <f t="shared" si="8"/>
        <v>8.2999999999999741E-3</v>
      </c>
      <c r="W5" s="10">
        <v>1.3856999999999999</v>
      </c>
      <c r="X5" s="10">
        <f t="shared" si="9"/>
        <v>-2.3300000000000098E-2</v>
      </c>
      <c r="Y5" s="10">
        <v>1.4071</v>
      </c>
      <c r="Z5" s="10">
        <f t="shared" si="10"/>
        <v>-1.9000000000000128E-3</v>
      </c>
      <c r="AA5" s="10">
        <v>1.4357</v>
      </c>
      <c r="AB5" s="10">
        <f t="shared" si="11"/>
        <v>2.6699999999999946E-2</v>
      </c>
    </row>
    <row r="6" spans="1:28" x14ac:dyDescent="0.25">
      <c r="A6" s="10" t="s">
        <v>48</v>
      </c>
      <c r="B6" s="10" t="s">
        <v>53</v>
      </c>
      <c r="C6" s="9">
        <v>1.2281</v>
      </c>
      <c r="D6" s="9">
        <v>2.3980000000000001</v>
      </c>
      <c r="E6" s="9">
        <v>2.4199000000000002</v>
      </c>
      <c r="F6" s="10">
        <f t="shared" si="0"/>
        <v>2.1900000000000031E-2</v>
      </c>
      <c r="G6" s="9">
        <v>2.4102999999999999</v>
      </c>
      <c r="H6" s="10">
        <f t="shared" si="1"/>
        <v>1.2299999999999756E-2</v>
      </c>
      <c r="I6" s="9">
        <v>2.4009999999999998</v>
      </c>
      <c r="J6" s="10">
        <f t="shared" si="2"/>
        <v>2.9999999999996696E-3</v>
      </c>
      <c r="K6" s="9">
        <v>2.4009999999999998</v>
      </c>
      <c r="L6" s="10">
        <f t="shared" si="3"/>
        <v>2.9999999999996696E-3</v>
      </c>
      <c r="M6" s="9">
        <v>2.3906999999999998</v>
      </c>
      <c r="N6" s="10">
        <f t="shared" si="4"/>
        <v>-7.3000000000003062E-3</v>
      </c>
      <c r="O6" s="9">
        <v>2.36</v>
      </c>
      <c r="P6" s="10">
        <f t="shared" si="5"/>
        <v>-3.8000000000000256E-2</v>
      </c>
      <c r="Q6" s="9">
        <v>2.3589000000000002</v>
      </c>
      <c r="R6" s="10">
        <f t="shared" si="6"/>
        <v>-3.9099999999999913E-2</v>
      </c>
      <c r="S6" s="9">
        <v>2.3371</v>
      </c>
      <c r="T6" s="10">
        <f t="shared" si="7"/>
        <v>-6.0900000000000176E-2</v>
      </c>
      <c r="U6" s="10">
        <v>2.3348</v>
      </c>
      <c r="V6" s="10">
        <f t="shared" si="8"/>
        <v>-6.3200000000000145E-2</v>
      </c>
      <c r="W6" s="10">
        <v>2.1173000000000002</v>
      </c>
      <c r="X6" s="10">
        <f t="shared" si="9"/>
        <v>-0.28069999999999995</v>
      </c>
      <c r="Y6" s="9">
        <v>1.6214</v>
      </c>
      <c r="Z6" s="10">
        <f t="shared" si="10"/>
        <v>-0.77660000000000018</v>
      </c>
      <c r="AA6" s="9">
        <v>1.5219</v>
      </c>
      <c r="AB6" s="10">
        <f t="shared" si="11"/>
        <v>-0.8761000000000001</v>
      </c>
    </row>
    <row r="7" spans="1:28" x14ac:dyDescent="0.25">
      <c r="A7" s="10" t="s">
        <v>49</v>
      </c>
      <c r="B7" s="10" t="s">
        <v>54</v>
      </c>
      <c r="C7" s="9">
        <v>1.3150999999999999</v>
      </c>
      <c r="D7" s="9">
        <v>2.7498999999999998</v>
      </c>
      <c r="E7" s="9">
        <v>2.7374999999999998</v>
      </c>
      <c r="F7" s="10">
        <f t="shared" si="0"/>
        <v>-1.2399999999999967E-2</v>
      </c>
      <c r="G7" s="9">
        <v>2.7242999999999999</v>
      </c>
      <c r="H7" s="10">
        <f t="shared" si="1"/>
        <v>-2.5599999999999845E-2</v>
      </c>
      <c r="I7" s="9">
        <v>2.7077</v>
      </c>
      <c r="J7" s="10">
        <f t="shared" si="2"/>
        <v>-4.2199999999999793E-2</v>
      </c>
      <c r="K7" s="9">
        <v>2.6775000000000002</v>
      </c>
      <c r="L7" s="10">
        <f t="shared" si="3"/>
        <v>-7.2399999999999576E-2</v>
      </c>
      <c r="M7" s="9">
        <v>2.6522000000000001</v>
      </c>
      <c r="N7" s="10">
        <f t="shared" si="4"/>
        <v>-9.7699999999999676E-2</v>
      </c>
      <c r="O7" s="9">
        <v>2.613</v>
      </c>
      <c r="P7" s="10">
        <f t="shared" si="5"/>
        <v>-0.1368999999999998</v>
      </c>
      <c r="Q7" s="9">
        <v>2.6078999999999999</v>
      </c>
      <c r="R7" s="10">
        <f t="shared" si="6"/>
        <v>-0.1419999999999999</v>
      </c>
      <c r="S7" s="9">
        <v>2.5783999999999998</v>
      </c>
      <c r="T7" s="10">
        <f t="shared" si="7"/>
        <v>-0.17149999999999999</v>
      </c>
      <c r="U7" s="10">
        <v>2.5007000000000001</v>
      </c>
      <c r="V7" s="10">
        <f t="shared" si="8"/>
        <v>-0.24919999999999964</v>
      </c>
      <c r="W7" s="10">
        <v>1.6008</v>
      </c>
      <c r="X7" s="10">
        <f t="shared" si="9"/>
        <v>-1.1490999999999998</v>
      </c>
      <c r="Y7" s="9">
        <v>1.4805999999999999</v>
      </c>
      <c r="Z7" s="10">
        <f t="shared" si="10"/>
        <v>-1.2692999999999999</v>
      </c>
      <c r="AA7" s="9">
        <v>1.9493</v>
      </c>
      <c r="AB7" s="10">
        <f t="shared" si="11"/>
        <v>-0.80059999999999976</v>
      </c>
    </row>
    <row r="8" spans="1:28" x14ac:dyDescent="0.25">
      <c r="A8" s="10" t="s">
        <v>50</v>
      </c>
      <c r="B8" s="10" t="s">
        <v>55</v>
      </c>
      <c r="C8" s="9">
        <v>1.3636999999999999</v>
      </c>
      <c r="D8" s="9">
        <v>2.1259999999999999</v>
      </c>
      <c r="E8" s="9">
        <v>2.1595</v>
      </c>
      <c r="F8" s="10">
        <f t="shared" si="0"/>
        <v>3.3500000000000085E-2</v>
      </c>
      <c r="G8" s="9">
        <v>2.1821000000000002</v>
      </c>
      <c r="H8" s="10">
        <f t="shared" si="1"/>
        <v>5.6100000000000261E-2</v>
      </c>
      <c r="I8" s="9">
        <v>2.1833999999999998</v>
      </c>
      <c r="J8" s="10">
        <f t="shared" si="2"/>
        <v>5.7399999999999896E-2</v>
      </c>
      <c r="K8" s="9">
        <v>2.1808000000000001</v>
      </c>
      <c r="L8" s="10">
        <f t="shared" si="3"/>
        <v>5.4800000000000182E-2</v>
      </c>
      <c r="M8" s="9">
        <v>2.1789999999999998</v>
      </c>
      <c r="N8" s="10">
        <f t="shared" si="4"/>
        <v>5.2999999999999936E-2</v>
      </c>
      <c r="O8" s="9">
        <v>2.1598999999999999</v>
      </c>
      <c r="P8" s="10">
        <f t="shared" si="5"/>
        <v>3.3900000000000041E-2</v>
      </c>
      <c r="Q8" s="9">
        <v>2.1558000000000002</v>
      </c>
      <c r="R8" s="10">
        <f t="shared" si="6"/>
        <v>2.9800000000000271E-2</v>
      </c>
      <c r="S8" s="9">
        <v>2.1436999999999999</v>
      </c>
      <c r="T8" s="10">
        <f t="shared" si="7"/>
        <v>1.7700000000000049E-2</v>
      </c>
      <c r="U8" s="10">
        <v>2.1423000000000001</v>
      </c>
      <c r="V8" s="10">
        <f t="shared" si="8"/>
        <v>1.6300000000000203E-2</v>
      </c>
      <c r="W8" s="9">
        <v>1.9462999999999999</v>
      </c>
      <c r="X8" s="10">
        <f t="shared" si="9"/>
        <v>-0.17969999999999997</v>
      </c>
      <c r="Y8" s="9">
        <v>1.9549000000000001</v>
      </c>
      <c r="Z8" s="10">
        <f t="shared" si="10"/>
        <v>-0.17109999999999981</v>
      </c>
      <c r="AA8" s="9">
        <v>1.9227000000000001</v>
      </c>
      <c r="AB8" s="10">
        <f t="shared" si="11"/>
        <v>-0.20329999999999981</v>
      </c>
    </row>
    <row r="9" spans="1:28" x14ac:dyDescent="0.25">
      <c r="A9" s="10" t="s">
        <v>51</v>
      </c>
      <c r="B9" s="10" t="s">
        <v>56</v>
      </c>
      <c r="C9" s="9">
        <v>1.1432</v>
      </c>
      <c r="D9" s="9">
        <v>2.9609000000000001</v>
      </c>
      <c r="E9" s="9">
        <v>2.9862000000000002</v>
      </c>
      <c r="F9" s="10">
        <f t="shared" si="0"/>
        <v>2.53000000000001E-2</v>
      </c>
      <c r="G9" s="9">
        <v>2.9674999999999998</v>
      </c>
      <c r="H9" s="10">
        <f t="shared" si="1"/>
        <v>6.5999999999997172E-3</v>
      </c>
      <c r="I9" s="9">
        <v>2.9632999999999998</v>
      </c>
      <c r="J9" s="10">
        <f t="shared" si="2"/>
        <v>2.3999999999997357E-3</v>
      </c>
      <c r="K9" s="9">
        <v>2.8570000000000002</v>
      </c>
      <c r="L9" s="10">
        <f t="shared" si="3"/>
        <v>-0.10389999999999988</v>
      </c>
      <c r="M9" s="9">
        <v>2.8803000000000001</v>
      </c>
      <c r="N9" s="10">
        <f t="shared" si="4"/>
        <v>-8.0600000000000005E-2</v>
      </c>
      <c r="O9" s="9">
        <v>2.8321999999999998</v>
      </c>
      <c r="P9" s="10">
        <f t="shared" si="5"/>
        <v>-0.12870000000000026</v>
      </c>
      <c r="Q9" s="9">
        <v>2.8159999999999998</v>
      </c>
      <c r="R9" s="10">
        <f t="shared" si="6"/>
        <v>-0.14490000000000025</v>
      </c>
      <c r="S9" s="10">
        <v>2.6467000000000001</v>
      </c>
      <c r="T9" s="10">
        <f t="shared" si="7"/>
        <v>-0.31420000000000003</v>
      </c>
      <c r="U9" s="10">
        <v>2.6423000000000001</v>
      </c>
      <c r="V9" s="10">
        <f t="shared" si="8"/>
        <v>-0.31859999999999999</v>
      </c>
      <c r="W9" s="9">
        <v>1.7017</v>
      </c>
      <c r="X9" s="10">
        <f t="shared" si="9"/>
        <v>-1.2592000000000001</v>
      </c>
      <c r="Y9" s="9">
        <v>1.5367</v>
      </c>
      <c r="Z9" s="10">
        <f t="shared" si="10"/>
        <v>-1.4242000000000001</v>
      </c>
      <c r="AA9" s="9">
        <v>1.6940999999999999</v>
      </c>
      <c r="AB9" s="10">
        <f t="shared" si="11"/>
        <v>-1.2668000000000001</v>
      </c>
    </row>
    <row r="10" spans="1:28" x14ac:dyDescent="0.25">
      <c r="A10" s="10" t="s">
        <v>61</v>
      </c>
      <c r="B10" s="10" t="s">
        <v>57</v>
      </c>
      <c r="C10" s="10">
        <v>0.86509999999999998</v>
      </c>
      <c r="D10" s="10">
        <v>2.4973000000000001</v>
      </c>
      <c r="E10" s="10">
        <v>2.4822000000000002</v>
      </c>
      <c r="F10" s="10">
        <f t="shared" si="0"/>
        <v>-1.5099999999999891E-2</v>
      </c>
      <c r="G10" s="10">
        <v>2.4312</v>
      </c>
      <c r="H10" s="10">
        <f t="shared" si="1"/>
        <v>-6.6100000000000048E-2</v>
      </c>
      <c r="I10" s="10">
        <v>2.4335</v>
      </c>
      <c r="J10" s="10">
        <f t="shared" si="2"/>
        <v>-6.3800000000000079E-2</v>
      </c>
      <c r="K10" s="10">
        <v>2.3999000000000001</v>
      </c>
      <c r="L10" s="10">
        <f t="shared" si="3"/>
        <v>-9.7399999999999931E-2</v>
      </c>
      <c r="M10" s="10">
        <v>2.3675999999999999</v>
      </c>
      <c r="N10" s="10">
        <f t="shared" si="4"/>
        <v>-0.12970000000000015</v>
      </c>
      <c r="O10" s="10">
        <v>2.2301000000000002</v>
      </c>
      <c r="P10" s="10">
        <f t="shared" si="5"/>
        <v>-0.26719999999999988</v>
      </c>
      <c r="Q10" s="10">
        <v>2.1993999999999998</v>
      </c>
      <c r="R10" s="10">
        <f t="shared" si="6"/>
        <v>-0.29790000000000028</v>
      </c>
      <c r="S10" s="10">
        <v>2.0026999999999999</v>
      </c>
      <c r="T10" s="10">
        <f t="shared" si="7"/>
        <v>-0.49460000000000015</v>
      </c>
      <c r="U10" s="10">
        <v>1.6761999999999999</v>
      </c>
      <c r="V10" s="10">
        <f t="shared" si="8"/>
        <v>-0.82110000000000016</v>
      </c>
      <c r="W10" s="10">
        <v>1.3268</v>
      </c>
      <c r="X10" s="10">
        <f t="shared" si="9"/>
        <v>-1.1705000000000001</v>
      </c>
      <c r="Y10" s="10">
        <v>1.2730999999999999</v>
      </c>
      <c r="Z10" s="10">
        <f t="shared" si="10"/>
        <v>-1.2242000000000002</v>
      </c>
      <c r="AA10" s="10">
        <v>1.3541000000000001</v>
      </c>
      <c r="AB10" s="10">
        <f t="shared" si="11"/>
        <v>-1.1432</v>
      </c>
    </row>
    <row r="11" spans="1:28" x14ac:dyDescent="0.25">
      <c r="A11" s="10" t="s">
        <v>62</v>
      </c>
      <c r="B11" s="10" t="s">
        <v>58</v>
      </c>
      <c r="C11" s="10">
        <v>1.2162999999999999</v>
      </c>
      <c r="D11" s="10">
        <v>1.9520999999999999</v>
      </c>
      <c r="E11" s="10">
        <v>1.9643999999999999</v>
      </c>
      <c r="F11" s="10">
        <f t="shared" si="0"/>
        <v>1.2299999999999978E-2</v>
      </c>
      <c r="G11" s="10">
        <v>1.9520999999999999</v>
      </c>
      <c r="H11" s="10">
        <f t="shared" si="1"/>
        <v>0</v>
      </c>
      <c r="I11" s="10">
        <v>1.9273</v>
      </c>
      <c r="J11" s="10">
        <f t="shared" si="2"/>
        <v>-2.4799999999999933E-2</v>
      </c>
      <c r="K11" s="10">
        <v>1.825</v>
      </c>
      <c r="L11" s="10">
        <f t="shared" si="3"/>
        <v>-0.12709999999999999</v>
      </c>
      <c r="M11" s="10">
        <v>1.7616000000000001</v>
      </c>
      <c r="N11" s="10">
        <f t="shared" si="4"/>
        <v>-0.19049999999999989</v>
      </c>
      <c r="O11" s="10">
        <v>1.6934</v>
      </c>
      <c r="P11" s="10">
        <f t="shared" si="5"/>
        <v>-0.25869999999999993</v>
      </c>
      <c r="Q11" s="10">
        <v>1.6454</v>
      </c>
      <c r="R11" s="10">
        <f t="shared" si="6"/>
        <v>-0.30669999999999997</v>
      </c>
      <c r="S11" s="10">
        <v>1.5763</v>
      </c>
      <c r="T11" s="10">
        <f t="shared" si="7"/>
        <v>-0.37579999999999991</v>
      </c>
      <c r="U11" s="10">
        <v>1.5488999999999999</v>
      </c>
      <c r="V11" s="10">
        <f t="shared" si="8"/>
        <v>-0.4032</v>
      </c>
      <c r="W11" s="10">
        <v>1.536</v>
      </c>
      <c r="X11" s="10">
        <f t="shared" si="9"/>
        <v>-0.41609999999999991</v>
      </c>
      <c r="Y11" s="10">
        <v>1.5278</v>
      </c>
      <c r="Z11" s="10">
        <f t="shared" si="10"/>
        <v>-0.4242999999999999</v>
      </c>
      <c r="AA11" s="10">
        <v>1.5087999999999999</v>
      </c>
      <c r="AB11" s="10">
        <f t="shared" si="11"/>
        <v>-0.44330000000000003</v>
      </c>
    </row>
    <row r="12" spans="1:28" x14ac:dyDescent="0.25">
      <c r="A12" s="10" t="s">
        <v>63</v>
      </c>
      <c r="B12" s="10" t="s">
        <v>59</v>
      </c>
      <c r="C12" s="10">
        <v>1.2509999999999999</v>
      </c>
      <c r="D12" s="10">
        <v>2.1362999999999999</v>
      </c>
      <c r="E12" s="10">
        <v>2.1429</v>
      </c>
      <c r="F12" s="10">
        <f t="shared" si="0"/>
        <v>6.6000000000001613E-3</v>
      </c>
      <c r="G12" s="10">
        <v>2.15</v>
      </c>
      <c r="H12" s="10">
        <f t="shared" si="1"/>
        <v>1.3700000000000045E-2</v>
      </c>
      <c r="I12" s="10">
        <v>2.1589</v>
      </c>
      <c r="J12" s="10">
        <f t="shared" si="2"/>
        <v>2.2600000000000176E-2</v>
      </c>
      <c r="K12" s="10">
        <v>2.1619999999999999</v>
      </c>
      <c r="L12" s="10">
        <f t="shared" si="3"/>
        <v>2.5700000000000056E-2</v>
      </c>
      <c r="M12" s="10">
        <v>2.1667999999999998</v>
      </c>
      <c r="N12" s="10">
        <f t="shared" si="4"/>
        <v>3.0499999999999972E-2</v>
      </c>
      <c r="O12" s="10">
        <v>2.1724000000000001</v>
      </c>
      <c r="P12" s="10">
        <f t="shared" si="5"/>
        <v>3.6100000000000243E-2</v>
      </c>
      <c r="Q12" s="10">
        <v>2.1671999999999998</v>
      </c>
      <c r="R12" s="10">
        <f t="shared" si="6"/>
        <v>3.0899999999999928E-2</v>
      </c>
      <c r="S12" s="10">
        <v>2.1516000000000002</v>
      </c>
      <c r="T12" s="10">
        <f t="shared" si="7"/>
        <v>1.5300000000000313E-2</v>
      </c>
      <c r="U12" s="10">
        <v>2.0876000000000001</v>
      </c>
      <c r="V12" s="10">
        <f t="shared" si="8"/>
        <v>-4.8699999999999743E-2</v>
      </c>
      <c r="W12" s="10">
        <v>1.702</v>
      </c>
      <c r="X12" s="10">
        <f t="shared" si="9"/>
        <v>-0.43429999999999991</v>
      </c>
      <c r="Y12" s="9">
        <v>1.6687000000000001</v>
      </c>
      <c r="Z12" s="10">
        <f t="shared" si="10"/>
        <v>-0.46759999999999979</v>
      </c>
      <c r="AA12" s="9">
        <v>1.6811</v>
      </c>
      <c r="AB12" s="10">
        <f t="shared" si="11"/>
        <v>-0.45519999999999983</v>
      </c>
    </row>
    <row r="13" spans="1:28" x14ac:dyDescent="0.25">
      <c r="A13" s="10" t="s">
        <v>64</v>
      </c>
      <c r="B13" s="10" t="s">
        <v>60</v>
      </c>
      <c r="C13" s="10">
        <v>0.68240000000000001</v>
      </c>
      <c r="D13" s="10">
        <v>2.5499999999999998</v>
      </c>
      <c r="E13" s="10">
        <v>2.5400999999999998</v>
      </c>
      <c r="F13" s="10">
        <f t="shared" si="0"/>
        <v>-9.9000000000000199E-3</v>
      </c>
      <c r="G13" s="10">
        <v>2.5045000000000002</v>
      </c>
      <c r="H13" s="10">
        <f t="shared" si="1"/>
        <v>-4.5499999999999652E-2</v>
      </c>
      <c r="I13" s="10">
        <v>2.4969999999999999</v>
      </c>
      <c r="J13" s="10">
        <f t="shared" si="2"/>
        <v>-5.2999999999999936E-2</v>
      </c>
      <c r="K13" s="10">
        <v>2.4529000000000001</v>
      </c>
      <c r="L13" s="10">
        <f t="shared" si="3"/>
        <v>-9.7099999999999742E-2</v>
      </c>
      <c r="M13" s="10">
        <v>2.4013</v>
      </c>
      <c r="N13" s="10">
        <f t="shared" si="4"/>
        <v>-0.14869999999999983</v>
      </c>
      <c r="O13" s="10">
        <v>2.3166000000000002</v>
      </c>
      <c r="P13" s="10">
        <f t="shared" si="5"/>
        <v>-0.23339999999999961</v>
      </c>
      <c r="Q13" s="10">
        <v>2.2629999999999999</v>
      </c>
      <c r="R13" s="10">
        <f t="shared" si="6"/>
        <v>-0.28699999999999992</v>
      </c>
      <c r="S13" s="10">
        <v>2.0057999999999998</v>
      </c>
      <c r="T13" s="10">
        <f t="shared" si="7"/>
        <v>-0.54420000000000002</v>
      </c>
      <c r="U13" s="10">
        <v>1.4626999999999999</v>
      </c>
      <c r="V13" s="10">
        <f t="shared" si="8"/>
        <v>-1.0872999999999999</v>
      </c>
      <c r="W13" s="10">
        <v>1.2151000000000001</v>
      </c>
      <c r="X13" s="10">
        <f t="shared" si="9"/>
        <v>-1.3348999999999998</v>
      </c>
      <c r="Y13" s="9">
        <v>1.1032</v>
      </c>
      <c r="Z13" s="10">
        <f t="shared" si="10"/>
        <v>-1.4467999999999999</v>
      </c>
      <c r="AA13" s="9">
        <v>1.1660999999999999</v>
      </c>
      <c r="AB13" s="10">
        <f t="shared" si="11"/>
        <v>-1.3838999999999999</v>
      </c>
    </row>
    <row r="14" spans="1:28" x14ac:dyDescent="0.25">
      <c r="A14" s="10" t="s">
        <v>107</v>
      </c>
      <c r="B14" s="10" t="s">
        <v>115</v>
      </c>
      <c r="C14" s="9">
        <v>0.83099999999999996</v>
      </c>
      <c r="D14" s="9">
        <v>1.3272999999999999</v>
      </c>
      <c r="E14" s="9">
        <v>1.3480000000000001</v>
      </c>
      <c r="F14" s="10">
        <f t="shared" si="0"/>
        <v>2.0700000000000163E-2</v>
      </c>
      <c r="G14" s="9">
        <v>1.3718999999999999</v>
      </c>
      <c r="H14" s="10">
        <f t="shared" si="1"/>
        <v>4.4599999999999973E-2</v>
      </c>
      <c r="I14" s="9">
        <v>1.3839999999999999</v>
      </c>
      <c r="J14" s="10">
        <f t="shared" si="2"/>
        <v>5.6699999999999973E-2</v>
      </c>
      <c r="K14" s="9">
        <v>1.3975</v>
      </c>
      <c r="L14" s="10">
        <f t="shared" si="3"/>
        <v>7.020000000000004E-2</v>
      </c>
      <c r="M14" s="9">
        <v>1.4292</v>
      </c>
      <c r="N14" s="10">
        <f t="shared" si="4"/>
        <v>0.1019000000000001</v>
      </c>
      <c r="O14" s="9">
        <v>1.3967000000000001</v>
      </c>
      <c r="P14" s="10">
        <f t="shared" si="5"/>
        <v>6.9400000000000128E-2</v>
      </c>
      <c r="Q14" s="9">
        <v>1.4262999999999999</v>
      </c>
      <c r="R14" s="10">
        <f t="shared" si="6"/>
        <v>9.8999999999999977E-2</v>
      </c>
      <c r="S14" s="10">
        <v>1.3403</v>
      </c>
      <c r="T14" s="10">
        <f t="shared" si="7"/>
        <v>1.3000000000000123E-2</v>
      </c>
      <c r="U14" s="9">
        <v>1.3485</v>
      </c>
      <c r="V14" s="10">
        <f t="shared" si="8"/>
        <v>2.1200000000000108E-2</v>
      </c>
      <c r="W14" s="10">
        <v>1.3472999999999999</v>
      </c>
      <c r="X14" s="10">
        <f t="shared" si="9"/>
        <v>2.0000000000000018E-2</v>
      </c>
      <c r="Y14" s="9">
        <v>1.3124</v>
      </c>
      <c r="Z14" s="10">
        <f t="shared" si="10"/>
        <v>-1.4899999999999913E-2</v>
      </c>
      <c r="AA14" s="9">
        <v>1.2727999999999999</v>
      </c>
      <c r="AB14" s="10">
        <f t="shared" si="11"/>
        <v>-5.4499999999999993E-2</v>
      </c>
    </row>
    <row r="15" spans="1:28" x14ac:dyDescent="0.25">
      <c r="A15" s="10" t="s">
        <v>108</v>
      </c>
      <c r="B15" s="10" t="s">
        <v>116</v>
      </c>
      <c r="C15" s="10">
        <v>0.81510000000000005</v>
      </c>
      <c r="D15" s="10">
        <v>1.5468</v>
      </c>
      <c r="E15" s="9">
        <v>1.5783</v>
      </c>
      <c r="F15" s="10">
        <f t="shared" si="0"/>
        <v>3.1500000000000083E-2</v>
      </c>
      <c r="G15" s="9">
        <v>1.6157999999999999</v>
      </c>
      <c r="H15" s="10">
        <f t="shared" si="1"/>
        <v>6.899999999999995E-2</v>
      </c>
      <c r="I15" s="9">
        <v>1.6538999999999999</v>
      </c>
      <c r="J15" s="10">
        <f t="shared" si="2"/>
        <v>0.10709999999999997</v>
      </c>
      <c r="K15" s="9">
        <v>1.6772</v>
      </c>
      <c r="L15" s="10">
        <f t="shared" si="3"/>
        <v>0.13040000000000007</v>
      </c>
      <c r="M15" s="9">
        <v>1.7021999999999999</v>
      </c>
      <c r="N15" s="10">
        <f t="shared" si="4"/>
        <v>0.15539999999999998</v>
      </c>
      <c r="O15" s="9">
        <v>1.7177</v>
      </c>
      <c r="P15" s="10">
        <f t="shared" si="5"/>
        <v>0.17090000000000005</v>
      </c>
      <c r="Q15" s="9">
        <v>1.7057</v>
      </c>
      <c r="R15" s="10">
        <f t="shared" si="6"/>
        <v>0.15890000000000004</v>
      </c>
      <c r="S15" s="10">
        <v>1.6838</v>
      </c>
      <c r="T15" s="10">
        <f t="shared" si="7"/>
        <v>0.13700000000000001</v>
      </c>
      <c r="U15" s="10">
        <v>1.7285999999999999</v>
      </c>
      <c r="V15" s="10">
        <f t="shared" si="8"/>
        <v>0.18179999999999996</v>
      </c>
      <c r="W15" s="9">
        <v>1.7396</v>
      </c>
      <c r="X15" s="10">
        <f t="shared" si="9"/>
        <v>0.19280000000000008</v>
      </c>
      <c r="Y15" s="9">
        <v>1.5550999999999999</v>
      </c>
      <c r="Z15" s="10">
        <f t="shared" si="10"/>
        <v>8.2999999999999741E-3</v>
      </c>
      <c r="AA15" s="9">
        <v>1.4538</v>
      </c>
      <c r="AB15" s="10">
        <f t="shared" si="11"/>
        <v>-9.2999999999999972E-2</v>
      </c>
    </row>
    <row r="16" spans="1:28" x14ac:dyDescent="0.25">
      <c r="A16" s="10" t="s">
        <v>109</v>
      </c>
      <c r="B16" s="10" t="s">
        <v>117</v>
      </c>
      <c r="C16" s="10">
        <v>0.72519999999999996</v>
      </c>
      <c r="D16" s="9">
        <v>1.7004999999999999</v>
      </c>
      <c r="E16" s="9">
        <v>1.7274</v>
      </c>
      <c r="F16" s="10">
        <f t="shared" si="0"/>
        <v>2.6900000000000146E-2</v>
      </c>
      <c r="G16" s="9">
        <v>1.7464</v>
      </c>
      <c r="H16" s="10">
        <f t="shared" si="1"/>
        <v>4.5900000000000052E-2</v>
      </c>
      <c r="I16" s="10">
        <v>1.7687999999999999</v>
      </c>
      <c r="J16" s="10">
        <f t="shared" si="2"/>
        <v>6.8300000000000027E-2</v>
      </c>
      <c r="K16" s="10">
        <v>1.7838000000000001</v>
      </c>
      <c r="L16" s="10">
        <f t="shared" si="3"/>
        <v>8.3300000000000152E-2</v>
      </c>
      <c r="M16" s="9">
        <v>1.7653000000000001</v>
      </c>
      <c r="N16" s="10">
        <f t="shared" si="4"/>
        <v>6.4800000000000191E-2</v>
      </c>
      <c r="O16" s="9">
        <v>1.7906</v>
      </c>
      <c r="P16" s="10">
        <f t="shared" si="5"/>
        <v>9.0100000000000069E-2</v>
      </c>
      <c r="Q16" s="10">
        <v>1.7907999999999999</v>
      </c>
      <c r="R16" s="10">
        <f t="shared" si="6"/>
        <v>9.0300000000000047E-2</v>
      </c>
      <c r="S16" s="10">
        <v>1.7972999999999999</v>
      </c>
      <c r="T16" s="10">
        <f t="shared" si="7"/>
        <v>9.6799999999999997E-2</v>
      </c>
      <c r="U16" s="9">
        <v>1.8271999999999999</v>
      </c>
      <c r="V16" s="10">
        <f t="shared" si="8"/>
        <v>0.12670000000000003</v>
      </c>
      <c r="W16" s="9">
        <v>1.7576000000000001</v>
      </c>
      <c r="X16" s="10">
        <f t="shared" si="9"/>
        <v>5.7100000000000151E-2</v>
      </c>
      <c r="Y16" s="9">
        <v>1.6089</v>
      </c>
      <c r="Z16" s="10">
        <f t="shared" si="10"/>
        <v>-9.1599999999999904E-2</v>
      </c>
      <c r="AA16" s="9">
        <v>1.4477</v>
      </c>
      <c r="AB16" s="10">
        <f t="shared" si="11"/>
        <v>-0.25279999999999991</v>
      </c>
    </row>
    <row r="17" spans="1:36" x14ac:dyDescent="0.25">
      <c r="A17" s="10" t="s">
        <v>110</v>
      </c>
      <c r="B17" s="10" t="s">
        <v>118</v>
      </c>
      <c r="C17" s="10">
        <v>0.82420000000000004</v>
      </c>
      <c r="D17" s="10">
        <v>1.3665</v>
      </c>
      <c r="E17" s="10">
        <v>1.411</v>
      </c>
      <c r="F17" s="10">
        <f t="shared" si="0"/>
        <v>4.4499999999999984E-2</v>
      </c>
      <c r="G17" s="9">
        <v>1.4684999999999999</v>
      </c>
      <c r="H17" s="10">
        <f t="shared" si="1"/>
        <v>0.10199999999999987</v>
      </c>
      <c r="I17" s="10">
        <v>1.5118</v>
      </c>
      <c r="J17" s="10">
        <f t="shared" si="2"/>
        <v>0.14529999999999998</v>
      </c>
      <c r="K17" s="10">
        <v>1.552</v>
      </c>
      <c r="L17" s="10">
        <f t="shared" si="3"/>
        <v>0.1855</v>
      </c>
      <c r="M17" s="9">
        <v>1.5765</v>
      </c>
      <c r="N17" s="10">
        <f t="shared" si="4"/>
        <v>0.20999999999999996</v>
      </c>
      <c r="O17" s="10">
        <v>1.6067</v>
      </c>
      <c r="P17" s="10">
        <f t="shared" si="5"/>
        <v>0.24019999999999997</v>
      </c>
      <c r="Q17" s="10">
        <v>1.6288</v>
      </c>
      <c r="R17" s="10">
        <f t="shared" si="6"/>
        <v>0.26229999999999998</v>
      </c>
      <c r="S17" s="10">
        <v>1.6186</v>
      </c>
      <c r="T17" s="10">
        <f t="shared" si="7"/>
        <v>0.25209999999999999</v>
      </c>
      <c r="U17" s="9">
        <v>1.6704000000000001</v>
      </c>
      <c r="V17" s="10">
        <f t="shared" si="8"/>
        <v>0.30390000000000006</v>
      </c>
      <c r="W17" s="9">
        <v>1.6649</v>
      </c>
      <c r="X17" s="10">
        <f t="shared" si="9"/>
        <v>0.2984</v>
      </c>
      <c r="Y17" s="9">
        <v>1.5421</v>
      </c>
      <c r="Z17" s="10">
        <f t="shared" si="10"/>
        <v>0.17559999999999998</v>
      </c>
      <c r="AA17" s="9">
        <v>1.5542</v>
      </c>
      <c r="AB17" s="10">
        <f t="shared" si="11"/>
        <v>0.18769999999999998</v>
      </c>
    </row>
    <row r="18" spans="1:36" x14ac:dyDescent="0.25">
      <c r="A18" s="10" t="s">
        <v>111</v>
      </c>
      <c r="B18" s="10" t="s">
        <v>120</v>
      </c>
      <c r="C18" s="10">
        <v>0.79290000000000005</v>
      </c>
      <c r="D18" s="9">
        <v>1.4338</v>
      </c>
      <c r="E18" s="9">
        <v>1.4787999999999999</v>
      </c>
      <c r="F18" s="10">
        <f t="shared" si="0"/>
        <v>4.4999999999999929E-2</v>
      </c>
      <c r="G18" s="10">
        <v>1.4790000000000001</v>
      </c>
      <c r="H18" s="10">
        <f t="shared" si="1"/>
        <v>4.5200000000000129E-2</v>
      </c>
      <c r="I18" s="10">
        <v>1.4718</v>
      </c>
      <c r="J18" s="10">
        <f t="shared" si="2"/>
        <v>3.8000000000000034E-2</v>
      </c>
      <c r="K18" s="9">
        <v>1.4782999999999999</v>
      </c>
      <c r="L18" s="10">
        <f t="shared" si="3"/>
        <v>4.4499999999999984E-2</v>
      </c>
      <c r="M18" s="9">
        <v>1.476</v>
      </c>
      <c r="N18" s="10">
        <f t="shared" si="4"/>
        <v>4.2200000000000015E-2</v>
      </c>
      <c r="O18" s="10">
        <v>1.4717</v>
      </c>
      <c r="P18" s="10">
        <f t="shared" si="5"/>
        <v>3.7900000000000045E-2</v>
      </c>
      <c r="Q18" s="10">
        <v>1.4802999999999999</v>
      </c>
      <c r="R18" s="10">
        <f t="shared" si="6"/>
        <v>4.6499999999999986E-2</v>
      </c>
      <c r="S18" s="10">
        <v>1.4781</v>
      </c>
      <c r="T18" s="10">
        <f t="shared" si="7"/>
        <v>4.4300000000000006E-2</v>
      </c>
      <c r="U18" s="9">
        <v>1.4790000000000001</v>
      </c>
      <c r="V18" s="10">
        <f t="shared" si="8"/>
        <v>4.5200000000000129E-2</v>
      </c>
      <c r="W18" s="9">
        <v>1.4626999999999999</v>
      </c>
      <c r="X18" s="10">
        <f t="shared" si="9"/>
        <v>2.8899999999999926E-2</v>
      </c>
      <c r="Y18" s="9">
        <v>1.3312999999999999</v>
      </c>
      <c r="Z18" s="10">
        <f t="shared" si="10"/>
        <v>-0.10250000000000004</v>
      </c>
      <c r="AA18" s="9">
        <v>1.3233999999999999</v>
      </c>
      <c r="AB18" s="10">
        <f t="shared" si="11"/>
        <v>-0.11040000000000005</v>
      </c>
    </row>
    <row r="19" spans="1:36" x14ac:dyDescent="0.25">
      <c r="A19" s="10" t="s">
        <v>112</v>
      </c>
      <c r="B19" s="10" t="s">
        <v>121</v>
      </c>
      <c r="C19" s="10">
        <v>0.97389999999999999</v>
      </c>
      <c r="D19" s="9">
        <v>1.5234000000000001</v>
      </c>
      <c r="E19" s="9">
        <v>1.5575000000000001</v>
      </c>
      <c r="F19" s="10">
        <f t="shared" si="0"/>
        <v>3.4100000000000019E-2</v>
      </c>
      <c r="G19" s="9">
        <v>1.5769</v>
      </c>
      <c r="H19" s="10">
        <f t="shared" si="1"/>
        <v>5.3499999999999881E-2</v>
      </c>
      <c r="I19" s="10">
        <v>1.5788</v>
      </c>
      <c r="J19" s="10">
        <f t="shared" si="2"/>
        <v>5.5399999999999894E-2</v>
      </c>
      <c r="K19" s="9">
        <v>1.5886</v>
      </c>
      <c r="L19" s="10">
        <f t="shared" si="3"/>
        <v>6.5199999999999925E-2</v>
      </c>
      <c r="M19" s="9">
        <v>1.6025</v>
      </c>
      <c r="N19" s="10">
        <f t="shared" si="4"/>
        <v>7.9099999999999948E-2</v>
      </c>
      <c r="O19" s="10">
        <v>1.6106</v>
      </c>
      <c r="P19" s="10">
        <f t="shared" si="5"/>
        <v>8.7199999999999944E-2</v>
      </c>
      <c r="Q19" s="10">
        <v>1.6231</v>
      </c>
      <c r="R19" s="10">
        <f t="shared" si="6"/>
        <v>9.96999999999999E-2</v>
      </c>
      <c r="S19" s="10">
        <v>1.6281000000000001</v>
      </c>
      <c r="T19" s="10">
        <f t="shared" si="7"/>
        <v>0.10470000000000002</v>
      </c>
      <c r="U19" s="9">
        <v>1.6315999999999999</v>
      </c>
      <c r="V19" s="10">
        <f t="shared" si="8"/>
        <v>0.10819999999999985</v>
      </c>
      <c r="W19" s="9">
        <v>1.6359999999999999</v>
      </c>
      <c r="X19" s="10">
        <f t="shared" si="9"/>
        <v>0.11259999999999981</v>
      </c>
      <c r="Y19" s="9">
        <v>1.5868</v>
      </c>
      <c r="Z19" s="10">
        <f t="shared" si="10"/>
        <v>6.3399999999999901E-2</v>
      </c>
      <c r="AA19" s="9">
        <v>1.5364</v>
      </c>
      <c r="AB19" s="10">
        <f t="shared" si="11"/>
        <v>1.2999999999999901E-2</v>
      </c>
    </row>
    <row r="20" spans="1:36" x14ac:dyDescent="0.25">
      <c r="A20" s="10" t="s">
        <v>113</v>
      </c>
      <c r="B20" s="10" t="s">
        <v>122</v>
      </c>
      <c r="C20" s="10">
        <v>0.9506</v>
      </c>
      <c r="D20" s="9">
        <v>1.7091000000000001</v>
      </c>
      <c r="E20" s="9">
        <v>1.7222</v>
      </c>
      <c r="F20" s="10">
        <f t="shared" si="0"/>
        <v>1.309999999999989E-2</v>
      </c>
      <c r="G20" s="9">
        <v>1.7321</v>
      </c>
      <c r="H20" s="10">
        <f t="shared" si="1"/>
        <v>2.2999999999999909E-2</v>
      </c>
      <c r="I20" s="10">
        <v>1.7335</v>
      </c>
      <c r="J20" s="10">
        <f t="shared" si="2"/>
        <v>2.4399999999999977E-2</v>
      </c>
      <c r="K20" s="10">
        <v>1.7431000000000001</v>
      </c>
      <c r="L20" s="10">
        <f t="shared" si="3"/>
        <v>3.400000000000003E-2</v>
      </c>
      <c r="M20" s="9">
        <v>1.7527999999999999</v>
      </c>
      <c r="N20" s="10">
        <f t="shared" si="4"/>
        <v>4.369999999999985E-2</v>
      </c>
      <c r="O20" s="10">
        <v>1.7518</v>
      </c>
      <c r="P20" s="10">
        <f t="shared" si="5"/>
        <v>4.269999999999996E-2</v>
      </c>
      <c r="Q20" s="9">
        <v>1.756</v>
      </c>
      <c r="R20" s="10">
        <f t="shared" si="6"/>
        <v>4.6899999999999942E-2</v>
      </c>
      <c r="S20" s="9">
        <v>1.7585999999999999</v>
      </c>
      <c r="T20" s="10">
        <f t="shared" si="7"/>
        <v>4.9499999999999877E-2</v>
      </c>
      <c r="U20" s="9">
        <v>1.7426999999999999</v>
      </c>
      <c r="V20" s="10">
        <f t="shared" si="8"/>
        <v>3.3599999999999852E-2</v>
      </c>
      <c r="W20" s="9">
        <v>1.7458</v>
      </c>
      <c r="X20" s="10">
        <f t="shared" si="9"/>
        <v>3.6699999999999955E-2</v>
      </c>
      <c r="Y20" s="9">
        <v>1.5149999999999999</v>
      </c>
      <c r="Z20" s="10">
        <f t="shared" si="10"/>
        <v>-0.19410000000000016</v>
      </c>
      <c r="AA20" s="9">
        <v>1.5712999999999999</v>
      </c>
      <c r="AB20" s="10">
        <f t="shared" si="11"/>
        <v>-0.13780000000000014</v>
      </c>
    </row>
    <row r="21" spans="1:36" x14ac:dyDescent="0.25">
      <c r="A21" s="10" t="s">
        <v>114</v>
      </c>
      <c r="B21" s="10" t="s">
        <v>123</v>
      </c>
      <c r="C21" s="10">
        <v>1.0237000000000001</v>
      </c>
      <c r="D21" s="9">
        <v>1.1301000000000001</v>
      </c>
      <c r="E21" s="10">
        <v>1.1442000000000001</v>
      </c>
      <c r="F21" s="10">
        <f t="shared" si="0"/>
        <v>1.4100000000000001E-2</v>
      </c>
      <c r="G21" s="9">
        <v>1.1399999999999999</v>
      </c>
      <c r="H21" s="10">
        <f t="shared" si="1"/>
        <v>9.8999999999997979E-3</v>
      </c>
      <c r="I21" s="10">
        <v>1.1478999999999999</v>
      </c>
      <c r="J21" s="10">
        <f t="shared" si="2"/>
        <v>1.7799999999999816E-2</v>
      </c>
      <c r="K21" s="10">
        <v>1.1474</v>
      </c>
      <c r="L21" s="10">
        <f t="shared" si="3"/>
        <v>1.7299999999999871E-2</v>
      </c>
      <c r="M21" s="10">
        <v>1.1464000000000001</v>
      </c>
      <c r="N21" s="10">
        <f t="shared" si="4"/>
        <v>1.6299999999999981E-2</v>
      </c>
      <c r="O21" s="10">
        <v>1.1417999999999999</v>
      </c>
      <c r="P21" s="10">
        <f t="shared" si="5"/>
        <v>1.1699999999999822E-2</v>
      </c>
      <c r="Q21" s="9">
        <v>1.1424000000000001</v>
      </c>
      <c r="R21" s="10">
        <f t="shared" si="6"/>
        <v>1.2299999999999978E-2</v>
      </c>
      <c r="S21" s="9">
        <v>1.1407</v>
      </c>
      <c r="T21" s="10">
        <f t="shared" si="7"/>
        <v>1.0599999999999943E-2</v>
      </c>
      <c r="U21" s="9">
        <v>1.1313</v>
      </c>
      <c r="V21" s="10">
        <f t="shared" si="8"/>
        <v>1.1999999999998678E-3</v>
      </c>
      <c r="W21" s="9">
        <v>1.1205000000000001</v>
      </c>
      <c r="X21" s="10">
        <f t="shared" si="9"/>
        <v>-9.6000000000000529E-3</v>
      </c>
      <c r="Y21" s="9">
        <v>1.0690999999999999</v>
      </c>
      <c r="Z21" s="10">
        <f t="shared" si="10"/>
        <v>-6.1000000000000165E-2</v>
      </c>
      <c r="AA21" s="9">
        <v>1.0544</v>
      </c>
      <c r="AB21" s="10">
        <f t="shared" si="11"/>
        <v>-7.5700000000000101E-2</v>
      </c>
    </row>
    <row r="22" spans="1:36" x14ac:dyDescent="0.25">
      <c r="B22" s="10" t="s">
        <v>65</v>
      </c>
      <c r="C22" s="10">
        <f>AVERAGE(C2:C21)</f>
        <v>1.1207750000000003</v>
      </c>
      <c r="D22" s="10">
        <f>AVERAGE(D2:D21)</f>
        <v>2.0225</v>
      </c>
      <c r="E22" s="10">
        <f>AVERAGE(E2:E21)</f>
        <v>2.0707550000000001</v>
      </c>
      <c r="F22" s="10">
        <f>AVERAGE(F2:F21)</f>
        <v>4.8255000000000062E-2</v>
      </c>
      <c r="G22" s="10">
        <f>AVERAGE(G2:G21)</f>
        <v>2.0712300000000003</v>
      </c>
      <c r="H22" s="10">
        <f t="shared" ref="H22:AB22" si="12">AVERAGE(H2:H21)</f>
        <v>4.8729999999999996E-2</v>
      </c>
      <c r="I22" s="10">
        <f>AVERAGE(I2:I21)</f>
        <v>2.0744799999999999</v>
      </c>
      <c r="J22" s="10">
        <f t="shared" si="12"/>
        <v>5.1979999999999985E-2</v>
      </c>
      <c r="K22" s="10">
        <f>AVERAGE(K2:K21)</f>
        <v>2.0650999999999997</v>
      </c>
      <c r="L22" s="10">
        <f t="shared" si="12"/>
        <v>4.2600000000000061E-2</v>
      </c>
      <c r="M22" s="10">
        <f>AVERAGE(M2:M21)</f>
        <v>2.0589750000000002</v>
      </c>
      <c r="N22" s="10">
        <f t="shared" si="12"/>
        <v>3.6475E-2</v>
      </c>
      <c r="O22" s="10">
        <f>AVERAGE(O2:O21)</f>
        <v>2.0209199999999994</v>
      </c>
      <c r="P22" s="10">
        <f t="shared" si="12"/>
        <v>-1.5799999999999593E-3</v>
      </c>
      <c r="Q22" s="10">
        <f>AVERAGE(Q2:Q21)</f>
        <v>2.0051300000000003</v>
      </c>
      <c r="R22" s="10">
        <f t="shared" si="12"/>
        <v>-1.7369999999999986E-2</v>
      </c>
      <c r="S22" s="10">
        <f>AVERAGE(S2:S21)</f>
        <v>1.8955150000000007</v>
      </c>
      <c r="T22" s="10">
        <f t="shared" si="12"/>
        <v>-0.12698499999999996</v>
      </c>
      <c r="U22" s="10">
        <f>AVERAGE(U2:U21)</f>
        <v>1.8086000000000002</v>
      </c>
      <c r="V22" s="10">
        <f t="shared" si="12"/>
        <v>-0.21389999999999992</v>
      </c>
      <c r="W22" s="10">
        <f>AVERAGE(W2:W21)</f>
        <v>1.6210449999999998</v>
      </c>
      <c r="X22" s="10">
        <f t="shared" si="12"/>
        <v>-0.40145500000000006</v>
      </c>
      <c r="Y22" s="10">
        <f>AVERAGE(Y2:Y21)</f>
        <v>1.52841</v>
      </c>
      <c r="Z22" s="10">
        <f t="shared" si="12"/>
        <v>-0.49409000000000008</v>
      </c>
      <c r="AA22" s="10">
        <f>AVERAGE(AA2:AA21)</f>
        <v>1.5431000000000004</v>
      </c>
      <c r="AB22" s="10">
        <f t="shared" si="12"/>
        <v>-0.47940000000000005</v>
      </c>
      <c r="AF22" s="10"/>
    </row>
    <row r="23" spans="1:36" x14ac:dyDescent="0.25">
      <c r="B23" s="10" t="s">
        <v>52</v>
      </c>
      <c r="C23" s="10">
        <f>STDEV(C2:C21)</f>
        <v>0.33715757346099257</v>
      </c>
      <c r="D23" s="10">
        <f>STDEV(D2:D21)</f>
        <v>0.61700635755489353</v>
      </c>
      <c r="E23" s="10">
        <f>STDEV(E2:E21)</f>
        <v>0.62762056881107531</v>
      </c>
      <c r="F23" s="10">
        <f t="shared" ref="F23:AB23" si="13">STDEV(F2:F21)</f>
        <v>7.5216008059594969E-2</v>
      </c>
      <c r="G23" s="10">
        <f>STDEV(G2:G21)</f>
        <v>0.61277017937954625</v>
      </c>
      <c r="H23" s="10">
        <f t="shared" si="13"/>
        <v>7.939825730554731E-2</v>
      </c>
      <c r="I23" s="10">
        <f>STDEV(I2:I21)</f>
        <v>0.60389121153434711</v>
      </c>
      <c r="J23" s="10">
        <f t="shared" si="13"/>
        <v>8.6714847875696971E-2</v>
      </c>
      <c r="K23" s="10">
        <f>STDEV(K2:K21)</f>
        <v>0.58542939077138068</v>
      </c>
      <c r="L23" s="10">
        <f t="shared" si="13"/>
        <v>0.11245485643956023</v>
      </c>
      <c r="M23" s="10">
        <f>STDEV(M2:M21)</f>
        <v>0.57291306392487484</v>
      </c>
      <c r="N23" s="10">
        <f t="shared" si="13"/>
        <v>0.12850517448111204</v>
      </c>
      <c r="O23" s="10">
        <f>STDEV(O2:O21)</f>
        <v>0.54020115707508798</v>
      </c>
      <c r="P23" s="10">
        <f t="shared" si="13"/>
        <v>0.15157330552365877</v>
      </c>
      <c r="Q23" s="10">
        <f>STDEV(Q2:Q21)</f>
        <v>0.51699881207233811</v>
      </c>
      <c r="R23" s="10">
        <f t="shared" si="13"/>
        <v>0.17179925892861428</v>
      </c>
      <c r="S23" s="10">
        <f>STDEV(S2:S21)</f>
        <v>0.43574008220135108</v>
      </c>
      <c r="T23" s="10">
        <f t="shared" si="13"/>
        <v>0.28441230685305041</v>
      </c>
      <c r="U23" s="10">
        <f>STDEV(U2:U21)</f>
        <v>0.41652877957054241</v>
      </c>
      <c r="V23" s="10">
        <f t="shared" si="13"/>
        <v>0.42320119142206186</v>
      </c>
      <c r="W23" s="10">
        <f>STDEV(W2:W21)</f>
        <v>0.28788931987831928</v>
      </c>
      <c r="X23" s="10">
        <f t="shared" si="13"/>
        <v>0.57094258673014153</v>
      </c>
      <c r="Y23" s="10">
        <f>STDEV(Y2:Y21)</f>
        <v>0.26836568119285531</v>
      </c>
      <c r="Z23" s="10">
        <f t="shared" si="13"/>
        <v>0.56602154403855442</v>
      </c>
      <c r="AA23" s="10">
        <f>STDEV(AA2:AA21)</f>
        <v>0.27429192094324506</v>
      </c>
      <c r="AB23" s="10">
        <f t="shared" si="13"/>
        <v>0.51087374071033298</v>
      </c>
      <c r="AF23" s="10"/>
    </row>
    <row r="24" spans="1:3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36" ht="15.75" customHeight="1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36" ht="15.75" customHeight="1" x14ac:dyDescent="0.25">
      <c r="A26" s="9" t="s">
        <v>67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36" x14ac:dyDescent="0.25">
      <c r="C27" s="10" t="s">
        <v>0</v>
      </c>
      <c r="D27" s="10" t="s">
        <v>1</v>
      </c>
      <c r="E27" s="9" t="s">
        <v>72</v>
      </c>
      <c r="F27" s="9" t="s">
        <v>73</v>
      </c>
      <c r="G27" s="9" t="s">
        <v>74</v>
      </c>
      <c r="H27" s="9" t="s">
        <v>75</v>
      </c>
      <c r="I27" s="9" t="s">
        <v>76</v>
      </c>
      <c r="J27" s="9" t="s">
        <v>77</v>
      </c>
      <c r="K27" s="9" t="s">
        <v>78</v>
      </c>
      <c r="L27" s="9" t="s">
        <v>79</v>
      </c>
      <c r="M27" s="9" t="s">
        <v>80</v>
      </c>
      <c r="N27" s="9" t="s">
        <v>81</v>
      </c>
      <c r="O27" s="9" t="s">
        <v>82</v>
      </c>
      <c r="P27" s="9" t="s">
        <v>83</v>
      </c>
      <c r="Q27" s="10" t="s">
        <v>2</v>
      </c>
      <c r="R27" s="10" t="s">
        <v>3</v>
      </c>
      <c r="S27" s="10" t="s">
        <v>4</v>
      </c>
      <c r="T27" s="10" t="s">
        <v>5</v>
      </c>
      <c r="U27" s="10" t="s">
        <v>6</v>
      </c>
      <c r="V27" s="10" t="s">
        <v>7</v>
      </c>
      <c r="W27" s="10" t="s">
        <v>8</v>
      </c>
      <c r="X27" s="10" t="s">
        <v>9</v>
      </c>
      <c r="Y27" s="10" t="s">
        <v>10</v>
      </c>
      <c r="Z27" s="10" t="s">
        <v>11</v>
      </c>
      <c r="AA27" s="10" t="s">
        <v>12</v>
      </c>
      <c r="AB27" s="10" t="s">
        <v>13</v>
      </c>
      <c r="AD27" s="10"/>
      <c r="AE27" s="10"/>
      <c r="AF27" s="10"/>
      <c r="AG27" s="10"/>
      <c r="AH27" s="10"/>
      <c r="AI27" s="10"/>
      <c r="AJ27" s="10"/>
    </row>
    <row r="28" spans="1:36" ht="15.75" customHeight="1" x14ac:dyDescent="0.25">
      <c r="A28" s="10" t="s">
        <v>26</v>
      </c>
      <c r="B28" s="9" t="s">
        <v>68</v>
      </c>
      <c r="C28" s="10">
        <v>1.1947000000000001</v>
      </c>
      <c r="D28" s="10">
        <v>2.9237000000000002</v>
      </c>
      <c r="E28" s="10">
        <v>2.9477000000000002</v>
      </c>
      <c r="F28" s="10">
        <f>E28-D28</f>
        <v>2.4000000000000021E-2</v>
      </c>
      <c r="G28" s="10">
        <v>2.9094000000000002</v>
      </c>
      <c r="H28" s="10">
        <f>G28-D28</f>
        <v>-1.4299999999999979E-2</v>
      </c>
      <c r="I28" s="10">
        <v>2.6722999999999999</v>
      </c>
      <c r="J28" s="10">
        <f>I28-D28</f>
        <v>-0.25140000000000029</v>
      </c>
      <c r="K28" s="10">
        <v>2.8713000000000002</v>
      </c>
      <c r="L28" s="10">
        <f>K28-D28</f>
        <v>-5.2400000000000002E-2</v>
      </c>
      <c r="M28" s="10">
        <v>2.9298000000000002</v>
      </c>
      <c r="N28" s="10">
        <f>M28-D28</f>
        <v>6.0999999999999943E-3</v>
      </c>
      <c r="O28" s="10">
        <v>2.9171</v>
      </c>
      <c r="P28" s="10">
        <f>O28-D28</f>
        <v>-6.6000000000001613E-3</v>
      </c>
      <c r="Q28" s="9">
        <v>2.8620000000000001</v>
      </c>
      <c r="R28" s="10">
        <f>Q28-D28</f>
        <v>-6.1700000000000088E-2</v>
      </c>
      <c r="S28" s="10">
        <v>2.5583</v>
      </c>
      <c r="T28" s="9">
        <f>S28-D28</f>
        <v>-0.36540000000000017</v>
      </c>
      <c r="U28" s="9">
        <v>2.3809999999999998</v>
      </c>
      <c r="V28" s="9">
        <f>U28-D28</f>
        <v>-0.5427000000000004</v>
      </c>
      <c r="W28" s="10">
        <v>2.4691000000000001</v>
      </c>
      <c r="X28" s="10">
        <f>W28-D28</f>
        <v>-0.45460000000000012</v>
      </c>
      <c r="Y28" s="9">
        <v>2.9664999999999999</v>
      </c>
      <c r="Z28" s="10">
        <f>Y28-D28</f>
        <v>4.2799999999999727E-2</v>
      </c>
      <c r="AA28" s="9">
        <v>2.9746000000000001</v>
      </c>
      <c r="AB28" s="9">
        <f>AA28-D28</f>
        <v>5.0899999999999945E-2</v>
      </c>
    </row>
    <row r="29" spans="1:36" ht="15.75" customHeight="1" x14ac:dyDescent="0.25">
      <c r="A29" s="10" t="s">
        <v>28</v>
      </c>
      <c r="B29" s="9" t="s">
        <v>69</v>
      </c>
      <c r="C29" s="10">
        <v>1.3823000000000001</v>
      </c>
      <c r="D29" s="10">
        <v>2.0091999999999999</v>
      </c>
      <c r="E29" s="10">
        <v>2.0329000000000002</v>
      </c>
      <c r="F29" s="10">
        <f t="shared" ref="F29:F31" si="14">E29-D29</f>
        <v>2.3700000000000276E-2</v>
      </c>
      <c r="G29" s="10">
        <v>1.8784000000000001</v>
      </c>
      <c r="H29" s="10">
        <f t="shared" ref="H29:H47" si="15">G29-D29</f>
        <v>-0.13079999999999981</v>
      </c>
      <c r="I29" s="10">
        <v>1.7950999999999999</v>
      </c>
      <c r="J29" s="10">
        <f t="shared" ref="J29:J47" si="16">I29-D29</f>
        <v>-0.21409999999999996</v>
      </c>
      <c r="K29" s="10">
        <v>1.7301</v>
      </c>
      <c r="L29" s="10">
        <f t="shared" ref="L29:L47" si="17">K29-D29</f>
        <v>-0.2790999999999999</v>
      </c>
      <c r="M29" s="10">
        <v>1.6863999999999999</v>
      </c>
      <c r="N29" s="10">
        <f t="shared" ref="N29:N47" si="18">M29-D29</f>
        <v>-0.32279999999999998</v>
      </c>
      <c r="O29" s="10">
        <v>1.6684000000000001</v>
      </c>
      <c r="P29" s="10">
        <f t="shared" ref="P29:P30" si="19">O29-D29</f>
        <v>-0.34079999999999977</v>
      </c>
      <c r="Q29" s="9">
        <v>1.6672</v>
      </c>
      <c r="R29" s="10">
        <f t="shared" ref="R29:R47" si="20">Q29-D29</f>
        <v>-0.34199999999999986</v>
      </c>
      <c r="S29" s="10">
        <v>1.6828000000000001</v>
      </c>
      <c r="T29" s="9">
        <f t="shared" ref="T29:T47" si="21">S29-D29</f>
        <v>-0.3263999999999998</v>
      </c>
      <c r="U29" s="10">
        <v>1.7005999999999999</v>
      </c>
      <c r="V29" s="9">
        <f t="shared" ref="V29:V47" si="22">U29-D29</f>
        <v>-0.30859999999999999</v>
      </c>
      <c r="W29" s="10">
        <v>1.7828999999999999</v>
      </c>
      <c r="X29" s="10">
        <f t="shared" ref="X29:X47" si="23">W29-D29</f>
        <v>-0.22629999999999995</v>
      </c>
      <c r="Y29" s="9">
        <v>1.1899</v>
      </c>
      <c r="Z29" s="10">
        <f t="shared" ref="Z29:Z47" si="24">Y29-D29</f>
        <v>-0.81929999999999992</v>
      </c>
      <c r="AA29" s="9">
        <v>1.0324</v>
      </c>
      <c r="AB29" s="9">
        <f t="shared" ref="AB29:AB47" si="25">AA29-D29</f>
        <v>-0.97679999999999989</v>
      </c>
    </row>
    <row r="30" spans="1:36" ht="15.75" customHeight="1" x14ac:dyDescent="0.25">
      <c r="A30" s="10" t="s">
        <v>30</v>
      </c>
      <c r="B30" s="9" t="s">
        <v>70</v>
      </c>
      <c r="C30" s="10">
        <v>1.6422000000000001</v>
      </c>
      <c r="D30" s="10">
        <v>1.6625000000000001</v>
      </c>
      <c r="E30" s="10">
        <v>1.6853</v>
      </c>
      <c r="F30" s="10">
        <f t="shared" si="14"/>
        <v>2.2799999999999931E-2</v>
      </c>
      <c r="G30" s="10">
        <v>1.7020999999999999</v>
      </c>
      <c r="H30" s="10">
        <f t="shared" si="15"/>
        <v>3.9599999999999858E-2</v>
      </c>
      <c r="I30" s="10">
        <v>1.6735</v>
      </c>
      <c r="J30" s="10">
        <f t="shared" si="16"/>
        <v>1.0999999999999899E-2</v>
      </c>
      <c r="K30" s="10">
        <v>1.6729000000000001</v>
      </c>
      <c r="L30" s="10">
        <f t="shared" si="17"/>
        <v>1.0399999999999965E-2</v>
      </c>
      <c r="M30" s="10">
        <v>1.6536999999999999</v>
      </c>
      <c r="N30" s="10">
        <f t="shared" si="18"/>
        <v>-8.800000000000141E-3</v>
      </c>
      <c r="O30" s="10">
        <v>1.6541999999999999</v>
      </c>
      <c r="P30" s="10">
        <f t="shared" si="19"/>
        <v>-8.3000000000001961E-3</v>
      </c>
      <c r="Q30" s="10">
        <v>1.6358999999999999</v>
      </c>
      <c r="R30" s="10">
        <f t="shared" si="20"/>
        <v>-2.6600000000000179E-2</v>
      </c>
      <c r="S30" s="10">
        <v>1.6241000000000001</v>
      </c>
      <c r="T30" s="9">
        <f t="shared" si="21"/>
        <v>-3.839999999999999E-2</v>
      </c>
      <c r="U30" s="10">
        <v>1.6248</v>
      </c>
      <c r="V30" s="9">
        <f t="shared" si="22"/>
        <v>-3.7700000000000067E-2</v>
      </c>
      <c r="W30" s="10">
        <v>1.6428</v>
      </c>
      <c r="X30" s="10">
        <f t="shared" si="23"/>
        <v>-1.9700000000000051E-2</v>
      </c>
      <c r="Y30" s="9">
        <v>1.7883</v>
      </c>
      <c r="Z30" s="10">
        <f t="shared" si="24"/>
        <v>0.12579999999999991</v>
      </c>
      <c r="AA30" s="9">
        <v>1.7557</v>
      </c>
      <c r="AB30" s="9">
        <f t="shared" si="25"/>
        <v>9.319999999999995E-2</v>
      </c>
    </row>
    <row r="31" spans="1:36" ht="15.75" customHeight="1" x14ac:dyDescent="0.25">
      <c r="A31" s="10" t="s">
        <v>42</v>
      </c>
      <c r="B31" s="9" t="s">
        <v>71</v>
      </c>
      <c r="C31" s="10">
        <v>1.1956</v>
      </c>
      <c r="D31" s="10">
        <v>1.1747000000000001</v>
      </c>
      <c r="E31" s="10">
        <v>1.1509</v>
      </c>
      <c r="F31" s="10">
        <f t="shared" si="14"/>
        <v>-2.3800000000000043E-2</v>
      </c>
      <c r="G31" s="10">
        <v>1.1294999999999999</v>
      </c>
      <c r="H31" s="10">
        <f t="shared" si="15"/>
        <v>-4.5200000000000129E-2</v>
      </c>
      <c r="I31" s="10">
        <v>1.0825</v>
      </c>
      <c r="J31" s="10">
        <f t="shared" si="16"/>
        <v>-9.220000000000006E-2</v>
      </c>
      <c r="K31" s="10">
        <v>1.0463</v>
      </c>
      <c r="L31" s="10">
        <f t="shared" si="17"/>
        <v>-0.12840000000000007</v>
      </c>
      <c r="M31" s="10">
        <v>1.0091000000000001</v>
      </c>
      <c r="N31" s="10">
        <f t="shared" si="18"/>
        <v>-0.16559999999999997</v>
      </c>
      <c r="O31" s="10">
        <v>0.99480000000000002</v>
      </c>
      <c r="P31" s="10">
        <f>O31-D31</f>
        <v>-0.17990000000000006</v>
      </c>
      <c r="Q31" s="10">
        <v>0.98140000000000005</v>
      </c>
      <c r="R31" s="10">
        <f t="shared" si="20"/>
        <v>-0.19330000000000003</v>
      </c>
      <c r="S31" s="10">
        <v>0.96819999999999995</v>
      </c>
      <c r="T31" s="9">
        <f t="shared" si="21"/>
        <v>-0.20650000000000013</v>
      </c>
      <c r="U31" s="10">
        <v>0.94579999999999997</v>
      </c>
      <c r="V31" s="9">
        <f t="shared" si="22"/>
        <v>-0.2289000000000001</v>
      </c>
      <c r="W31" s="9">
        <v>0.94489999999999996</v>
      </c>
      <c r="X31" s="10">
        <f t="shared" si="23"/>
        <v>-0.22980000000000012</v>
      </c>
      <c r="Y31" s="9">
        <v>1.1914</v>
      </c>
      <c r="Z31" s="10">
        <f t="shared" si="24"/>
        <v>1.6699999999999937E-2</v>
      </c>
      <c r="AA31" s="9">
        <v>1.2393000000000001</v>
      </c>
      <c r="AB31" s="9">
        <f t="shared" si="25"/>
        <v>6.4599999999999991E-2</v>
      </c>
    </row>
    <row r="32" spans="1:36" ht="15.75" customHeight="1" x14ac:dyDescent="0.25">
      <c r="A32" s="10" t="s">
        <v>48</v>
      </c>
      <c r="B32" s="9" t="s">
        <v>95</v>
      </c>
      <c r="C32" s="9">
        <v>1.4730000000000001</v>
      </c>
      <c r="D32" s="9">
        <v>1.6255999999999999</v>
      </c>
      <c r="E32" s="9">
        <v>1.6254</v>
      </c>
      <c r="F32" s="9">
        <f>E32-D32</f>
        <v>-1.9999999999997797E-4</v>
      </c>
      <c r="G32" s="9">
        <v>1.6031</v>
      </c>
      <c r="H32" s="10">
        <f t="shared" si="15"/>
        <v>-2.2499999999999964E-2</v>
      </c>
      <c r="I32" s="9">
        <v>1.5952</v>
      </c>
      <c r="J32" s="10">
        <f t="shared" si="16"/>
        <v>-3.0399999999999983E-2</v>
      </c>
      <c r="K32" s="9">
        <v>1.5913999999999999</v>
      </c>
      <c r="L32" s="10">
        <f t="shared" si="17"/>
        <v>-3.4200000000000008E-2</v>
      </c>
      <c r="M32" s="9">
        <v>1.5841000000000001</v>
      </c>
      <c r="N32" s="10">
        <f t="shared" si="18"/>
        <v>-4.149999999999987E-2</v>
      </c>
      <c r="O32" s="9">
        <v>1.5818000000000001</v>
      </c>
      <c r="P32" s="10">
        <f t="shared" ref="P32:P47" si="26">O32-D32</f>
        <v>-4.3799999999999839E-2</v>
      </c>
      <c r="Q32" s="9">
        <v>1.5698000000000001</v>
      </c>
      <c r="R32" s="10">
        <f t="shared" si="20"/>
        <v>-5.579999999999985E-2</v>
      </c>
      <c r="S32" s="9">
        <v>1.5670999999999999</v>
      </c>
      <c r="T32" s="9">
        <f t="shared" si="21"/>
        <v>-5.8499999999999996E-2</v>
      </c>
      <c r="U32" s="9">
        <v>1.5609</v>
      </c>
      <c r="V32" s="9">
        <f t="shared" si="22"/>
        <v>-6.469999999999998E-2</v>
      </c>
      <c r="W32" s="9">
        <v>1.5629999999999999</v>
      </c>
      <c r="X32" s="10">
        <f t="shared" si="23"/>
        <v>-6.2599999999999989E-2</v>
      </c>
      <c r="Y32" s="9">
        <v>1.5748</v>
      </c>
      <c r="Z32" s="10">
        <f t="shared" si="24"/>
        <v>-5.0799999999999956E-2</v>
      </c>
      <c r="AC32" s="11" t="s">
        <v>151</v>
      </c>
    </row>
    <row r="33" spans="1:29" ht="15.75" customHeight="1" x14ac:dyDescent="0.25">
      <c r="A33" s="10" t="s">
        <v>49</v>
      </c>
      <c r="B33" s="9" t="s">
        <v>96</v>
      </c>
      <c r="C33" s="9">
        <v>1.8379000000000001</v>
      </c>
      <c r="D33" s="9">
        <v>2.3601000000000001</v>
      </c>
      <c r="E33" s="9">
        <v>2.4988999999999999</v>
      </c>
      <c r="F33" s="9">
        <f t="shared" ref="F33:F47" si="27">E33-D33</f>
        <v>0.13879999999999981</v>
      </c>
      <c r="G33" s="9">
        <v>2.5619000000000001</v>
      </c>
      <c r="H33" s="10">
        <f t="shared" si="15"/>
        <v>0.20179999999999998</v>
      </c>
      <c r="I33" s="9">
        <v>2.5979999999999999</v>
      </c>
      <c r="J33" s="10">
        <f t="shared" si="16"/>
        <v>0.23789999999999978</v>
      </c>
      <c r="K33" s="9">
        <v>2.6242999999999999</v>
      </c>
      <c r="L33" s="10">
        <f t="shared" si="17"/>
        <v>0.26419999999999977</v>
      </c>
      <c r="M33" s="9">
        <v>2.6282999999999999</v>
      </c>
      <c r="N33" s="10">
        <f t="shared" si="18"/>
        <v>0.26819999999999977</v>
      </c>
      <c r="O33" s="9">
        <v>2.6455000000000002</v>
      </c>
      <c r="P33" s="10">
        <f t="shared" si="26"/>
        <v>0.2854000000000001</v>
      </c>
      <c r="Q33" s="9">
        <v>2.6383999999999999</v>
      </c>
      <c r="R33" s="10">
        <f t="shared" si="20"/>
        <v>0.27829999999999977</v>
      </c>
      <c r="S33" s="9">
        <v>2.6514000000000002</v>
      </c>
      <c r="T33" s="9">
        <f t="shared" si="21"/>
        <v>0.29130000000000011</v>
      </c>
      <c r="U33" s="9">
        <v>2.6457000000000002</v>
      </c>
      <c r="V33" s="9">
        <f t="shared" si="22"/>
        <v>0.28560000000000008</v>
      </c>
      <c r="W33" s="9">
        <v>2.6251000000000002</v>
      </c>
      <c r="X33" s="10">
        <f t="shared" si="23"/>
        <v>0.26500000000000012</v>
      </c>
      <c r="Y33" s="9">
        <v>2.6105999999999998</v>
      </c>
      <c r="Z33" s="10">
        <f t="shared" si="24"/>
        <v>0.25049999999999972</v>
      </c>
      <c r="AA33" s="10"/>
      <c r="AC33" s="11"/>
    </row>
    <row r="34" spans="1:29" ht="15.75" customHeight="1" x14ac:dyDescent="0.25">
      <c r="A34" s="10" t="s">
        <v>50</v>
      </c>
      <c r="B34" s="9" t="s">
        <v>97</v>
      </c>
      <c r="C34" s="9">
        <v>1.514</v>
      </c>
      <c r="D34" s="9">
        <v>1.5119</v>
      </c>
      <c r="E34" s="9">
        <v>1.5178</v>
      </c>
      <c r="F34" s="9">
        <f t="shared" si="27"/>
        <v>5.9000000000000163E-3</v>
      </c>
      <c r="G34" s="9">
        <v>1.5129999999999999</v>
      </c>
      <c r="H34" s="10">
        <f t="shared" si="15"/>
        <v>1.0999999999998789E-3</v>
      </c>
      <c r="I34" s="9">
        <v>1.5109999999999999</v>
      </c>
      <c r="J34" s="10">
        <f t="shared" si="16"/>
        <v>-9.0000000000012292E-4</v>
      </c>
      <c r="K34" s="9">
        <v>1.5019</v>
      </c>
      <c r="L34" s="10">
        <f t="shared" si="17"/>
        <v>-1.0000000000000009E-2</v>
      </c>
      <c r="M34" s="9">
        <v>1.4890000000000001</v>
      </c>
      <c r="N34" s="10">
        <f t="shared" si="18"/>
        <v>-2.289999999999992E-2</v>
      </c>
      <c r="O34" s="9">
        <v>1.4709000000000001</v>
      </c>
      <c r="P34" s="10">
        <f t="shared" si="26"/>
        <v>-4.0999999999999925E-2</v>
      </c>
      <c r="Q34" s="9">
        <v>1.4563999999999999</v>
      </c>
      <c r="R34" s="10">
        <f t="shared" si="20"/>
        <v>-5.5500000000000105E-2</v>
      </c>
      <c r="S34" s="9">
        <v>1.4451000000000001</v>
      </c>
      <c r="T34" s="9">
        <f t="shared" si="21"/>
        <v>-6.6799999999999971E-2</v>
      </c>
      <c r="U34" s="9">
        <v>1.44</v>
      </c>
      <c r="V34" s="9">
        <f t="shared" si="22"/>
        <v>-7.1900000000000075E-2</v>
      </c>
      <c r="W34" s="9">
        <v>1.4346000000000001</v>
      </c>
      <c r="X34" s="10">
        <f t="shared" si="23"/>
        <v>-7.7299999999999924E-2</v>
      </c>
      <c r="Y34" s="9">
        <v>1.4173</v>
      </c>
      <c r="Z34" s="10">
        <f t="shared" si="24"/>
        <v>-9.4600000000000017E-2</v>
      </c>
      <c r="AA34" s="10"/>
      <c r="AC34" s="11"/>
    </row>
    <row r="35" spans="1:29" ht="15.75" customHeight="1" x14ac:dyDescent="0.25">
      <c r="A35" s="10" t="s">
        <v>51</v>
      </c>
      <c r="B35" s="9" t="s">
        <v>98</v>
      </c>
      <c r="C35" s="9">
        <v>1.8612</v>
      </c>
      <c r="D35" s="9">
        <v>1.9016999999999999</v>
      </c>
      <c r="E35" s="9">
        <v>1.9200999999999999</v>
      </c>
      <c r="F35" s="9">
        <f t="shared" si="27"/>
        <v>1.8399999999999972E-2</v>
      </c>
      <c r="G35" s="9">
        <v>1.9283999999999999</v>
      </c>
      <c r="H35" s="10">
        <f t="shared" si="15"/>
        <v>2.6699999999999946E-2</v>
      </c>
      <c r="I35" s="9">
        <v>1.9266000000000001</v>
      </c>
      <c r="J35" s="10">
        <f t="shared" si="16"/>
        <v>2.4900000000000144E-2</v>
      </c>
      <c r="K35" s="9">
        <v>1.9376</v>
      </c>
      <c r="L35" s="10">
        <f t="shared" si="17"/>
        <v>3.5900000000000043E-2</v>
      </c>
      <c r="M35" s="9">
        <v>1.9493</v>
      </c>
      <c r="N35" s="10">
        <f t="shared" si="18"/>
        <v>4.7600000000000087E-2</v>
      </c>
      <c r="O35" s="9">
        <v>1.95</v>
      </c>
      <c r="P35" s="10">
        <f t="shared" si="26"/>
        <v>4.830000000000001E-2</v>
      </c>
      <c r="Q35" s="9">
        <v>1.9552</v>
      </c>
      <c r="R35" s="10">
        <f t="shared" si="20"/>
        <v>5.3500000000000103E-2</v>
      </c>
      <c r="S35" s="9">
        <v>1.9615</v>
      </c>
      <c r="T35" s="9">
        <f t="shared" si="21"/>
        <v>5.9800000000000075E-2</v>
      </c>
      <c r="U35" s="9">
        <v>1.9598</v>
      </c>
      <c r="V35" s="9">
        <f t="shared" si="22"/>
        <v>5.8100000000000041E-2</v>
      </c>
      <c r="W35" s="9">
        <v>1.9592000000000001</v>
      </c>
      <c r="X35" s="10">
        <f t="shared" si="23"/>
        <v>5.7500000000000107E-2</v>
      </c>
      <c r="Y35" s="9">
        <v>1.9579</v>
      </c>
      <c r="Z35" s="10">
        <f t="shared" si="24"/>
        <v>5.6200000000000028E-2</v>
      </c>
      <c r="AA35" s="10"/>
      <c r="AC35" s="11"/>
    </row>
    <row r="36" spans="1:29" ht="15.75" customHeight="1" x14ac:dyDescent="0.25">
      <c r="A36" s="10" t="s">
        <v>61</v>
      </c>
      <c r="B36" s="9" t="s">
        <v>91</v>
      </c>
      <c r="C36" s="10">
        <v>1.4081999999999999</v>
      </c>
      <c r="D36" s="9">
        <v>1.4998</v>
      </c>
      <c r="E36" s="9">
        <v>1.5218</v>
      </c>
      <c r="F36" s="9">
        <f t="shared" si="27"/>
        <v>2.200000000000002E-2</v>
      </c>
      <c r="G36" s="10">
        <v>1.5330999999999999</v>
      </c>
      <c r="H36" s="10">
        <f t="shared" si="15"/>
        <v>3.3299999999999885E-2</v>
      </c>
      <c r="I36" s="10">
        <v>1.5356000000000001</v>
      </c>
      <c r="J36" s="10">
        <f t="shared" si="16"/>
        <v>3.5800000000000054E-2</v>
      </c>
      <c r="K36" s="10">
        <v>1.5406</v>
      </c>
      <c r="L36" s="10">
        <f t="shared" si="17"/>
        <v>4.0799999999999947E-2</v>
      </c>
      <c r="M36" s="9">
        <v>1.5401</v>
      </c>
      <c r="N36" s="10">
        <f t="shared" si="18"/>
        <v>4.0300000000000002E-2</v>
      </c>
      <c r="O36" s="10">
        <v>1.5346</v>
      </c>
      <c r="P36" s="10">
        <f t="shared" si="26"/>
        <v>3.4799999999999942E-2</v>
      </c>
      <c r="Q36" s="9">
        <v>1.5323</v>
      </c>
      <c r="R36" s="10">
        <f t="shared" si="20"/>
        <v>3.2499999999999973E-2</v>
      </c>
      <c r="S36" s="9">
        <v>1.5310999999999999</v>
      </c>
      <c r="T36" s="9">
        <f t="shared" si="21"/>
        <v>3.1299999999999883E-2</v>
      </c>
      <c r="U36" s="9">
        <v>1.5296000000000001</v>
      </c>
      <c r="V36" s="9">
        <f t="shared" si="22"/>
        <v>2.9800000000000049E-2</v>
      </c>
      <c r="W36" s="9">
        <v>1.5168999999999999</v>
      </c>
      <c r="X36" s="10">
        <f t="shared" si="23"/>
        <v>1.7099999999999893E-2</v>
      </c>
      <c r="Y36" s="9">
        <v>1.5174000000000001</v>
      </c>
      <c r="Z36" s="10">
        <f t="shared" si="24"/>
        <v>1.760000000000006E-2</v>
      </c>
      <c r="AA36" s="9">
        <v>1.5132000000000001</v>
      </c>
      <c r="AB36" s="9">
        <f t="shared" si="25"/>
        <v>1.3400000000000079E-2</v>
      </c>
    </row>
    <row r="37" spans="1:29" ht="15.75" customHeight="1" x14ac:dyDescent="0.25">
      <c r="A37" s="10" t="s">
        <v>62</v>
      </c>
      <c r="B37" s="9" t="s">
        <v>92</v>
      </c>
      <c r="C37" s="10">
        <v>1.4446000000000001</v>
      </c>
      <c r="D37" s="9">
        <v>1.762</v>
      </c>
      <c r="E37" s="9">
        <v>1.7775000000000001</v>
      </c>
      <c r="F37" s="9">
        <f t="shared" si="27"/>
        <v>1.5500000000000069E-2</v>
      </c>
      <c r="G37" s="10">
        <v>1.7864</v>
      </c>
      <c r="H37" s="10">
        <f t="shared" si="15"/>
        <v>2.4399999999999977E-2</v>
      </c>
      <c r="I37" s="9">
        <v>1.7871999999999999</v>
      </c>
      <c r="J37" s="10">
        <f t="shared" si="16"/>
        <v>2.5199999999999889E-2</v>
      </c>
      <c r="K37" s="10">
        <v>1.7918000000000001</v>
      </c>
      <c r="L37" s="10">
        <f t="shared" si="17"/>
        <v>2.9800000000000049E-2</v>
      </c>
      <c r="M37" s="10">
        <v>1.7931999999999999</v>
      </c>
      <c r="N37" s="10">
        <f t="shared" si="18"/>
        <v>3.1199999999999894E-2</v>
      </c>
      <c r="O37" s="10">
        <v>1.7885</v>
      </c>
      <c r="P37" s="10">
        <f t="shared" si="26"/>
        <v>2.6499999999999968E-2</v>
      </c>
      <c r="Q37" s="9">
        <v>1.7859</v>
      </c>
      <c r="R37" s="10">
        <f t="shared" si="20"/>
        <v>2.3900000000000032E-2</v>
      </c>
      <c r="S37" s="9">
        <v>1.7834000000000001</v>
      </c>
      <c r="T37" s="9">
        <f t="shared" si="21"/>
        <v>2.1400000000000086E-2</v>
      </c>
      <c r="U37" s="9">
        <v>1.7737000000000001</v>
      </c>
      <c r="V37" s="9">
        <f t="shared" si="22"/>
        <v>1.1700000000000044E-2</v>
      </c>
      <c r="W37" s="9">
        <v>1.7606999999999999</v>
      </c>
      <c r="X37" s="10">
        <f t="shared" si="23"/>
        <v>-1.3000000000000789E-3</v>
      </c>
      <c r="Y37" s="9">
        <v>1.7527999999999999</v>
      </c>
      <c r="Z37" s="10">
        <f t="shared" si="24"/>
        <v>-9.200000000000097E-3</v>
      </c>
      <c r="AA37" s="9">
        <v>1.7626999999999999</v>
      </c>
      <c r="AB37" s="9">
        <f t="shared" si="25"/>
        <v>6.9999999999992291E-4</v>
      </c>
    </row>
    <row r="38" spans="1:29" ht="15.75" customHeight="1" x14ac:dyDescent="0.25">
      <c r="A38" s="10" t="s">
        <v>63</v>
      </c>
      <c r="B38" s="9" t="s">
        <v>93</v>
      </c>
      <c r="C38" s="10">
        <v>1.4539</v>
      </c>
      <c r="D38" s="9">
        <v>1.9914000000000001</v>
      </c>
      <c r="E38" s="9">
        <v>2.0038999999999998</v>
      </c>
      <c r="F38" s="9">
        <f t="shared" si="27"/>
        <v>1.2499999999999734E-2</v>
      </c>
      <c r="G38" s="9">
        <v>2.0339999999999998</v>
      </c>
      <c r="H38" s="10">
        <f t="shared" si="15"/>
        <v>4.2599999999999749E-2</v>
      </c>
      <c r="I38" s="9">
        <v>2.0347</v>
      </c>
      <c r="J38" s="10">
        <f t="shared" si="16"/>
        <v>4.3299999999999894E-2</v>
      </c>
      <c r="K38" s="10">
        <v>2.0341999999999998</v>
      </c>
      <c r="L38" s="10">
        <f t="shared" si="17"/>
        <v>4.2799999999999727E-2</v>
      </c>
      <c r="M38" s="10">
        <v>2.0329000000000002</v>
      </c>
      <c r="N38" s="10">
        <f t="shared" si="18"/>
        <v>4.1500000000000092E-2</v>
      </c>
      <c r="O38" s="10">
        <v>2.0236000000000001</v>
      </c>
      <c r="P38" s="10">
        <f t="shared" si="26"/>
        <v>3.2200000000000006E-2</v>
      </c>
      <c r="Q38" s="9">
        <v>2.0291999999999999</v>
      </c>
      <c r="R38" s="10">
        <f t="shared" si="20"/>
        <v>3.7799999999999834E-2</v>
      </c>
      <c r="S38" s="9">
        <v>2.0217999999999998</v>
      </c>
      <c r="T38" s="9">
        <f t="shared" si="21"/>
        <v>3.0399999999999761E-2</v>
      </c>
      <c r="U38" s="9">
        <v>2.0074999999999998</v>
      </c>
      <c r="V38" s="9">
        <f t="shared" si="22"/>
        <v>1.6099999999999781E-2</v>
      </c>
      <c r="W38" s="9">
        <v>1.9915</v>
      </c>
      <c r="X38" s="10">
        <f t="shared" si="23"/>
        <v>9.9999999999988987E-5</v>
      </c>
      <c r="Y38" s="9">
        <v>1.9785999999999999</v>
      </c>
      <c r="Z38" s="10">
        <f t="shared" si="24"/>
        <v>-1.2800000000000145E-2</v>
      </c>
      <c r="AA38" s="9">
        <v>1.9861</v>
      </c>
      <c r="AB38" s="9">
        <f t="shared" si="25"/>
        <v>-5.3000000000000824E-3</v>
      </c>
    </row>
    <row r="39" spans="1:29" ht="15.75" customHeight="1" x14ac:dyDescent="0.25">
      <c r="A39" s="10" t="s">
        <v>64</v>
      </c>
      <c r="B39" s="9" t="s">
        <v>94</v>
      </c>
      <c r="C39" s="9">
        <v>1.6101000000000001</v>
      </c>
      <c r="D39" s="10">
        <v>1.9779</v>
      </c>
      <c r="E39" s="9">
        <v>2.0217000000000001</v>
      </c>
      <c r="F39" s="9">
        <f t="shared" si="27"/>
        <v>4.3800000000000061E-2</v>
      </c>
      <c r="G39" s="9">
        <v>2.0438000000000001</v>
      </c>
      <c r="H39" s="10">
        <f t="shared" si="15"/>
        <v>6.590000000000007E-2</v>
      </c>
      <c r="I39" s="9">
        <v>2.0598000000000001</v>
      </c>
      <c r="J39" s="10">
        <f t="shared" si="16"/>
        <v>8.1900000000000084E-2</v>
      </c>
      <c r="K39" s="10">
        <v>2.0754999999999999</v>
      </c>
      <c r="L39" s="10">
        <f t="shared" si="17"/>
        <v>9.7599999999999909E-2</v>
      </c>
      <c r="M39" s="10">
        <v>2.0874000000000001</v>
      </c>
      <c r="N39" s="10">
        <f t="shared" si="18"/>
        <v>0.10950000000000015</v>
      </c>
      <c r="O39" s="10">
        <v>2.0861000000000001</v>
      </c>
      <c r="P39" s="10">
        <f t="shared" si="26"/>
        <v>0.10820000000000007</v>
      </c>
      <c r="Q39" s="9">
        <v>2.0911</v>
      </c>
      <c r="R39" s="10">
        <f t="shared" si="20"/>
        <v>0.11319999999999997</v>
      </c>
      <c r="S39" s="9">
        <v>2.0922000000000001</v>
      </c>
      <c r="T39" s="9">
        <f t="shared" si="21"/>
        <v>0.11430000000000007</v>
      </c>
      <c r="U39" s="9">
        <v>2.0840999999999998</v>
      </c>
      <c r="V39" s="9">
        <f t="shared" si="22"/>
        <v>0.10619999999999985</v>
      </c>
      <c r="W39" s="9">
        <v>2.0807000000000002</v>
      </c>
      <c r="X39" s="10">
        <f t="shared" si="23"/>
        <v>0.10280000000000022</v>
      </c>
      <c r="Y39" s="9">
        <v>2.0849000000000002</v>
      </c>
      <c r="Z39" s="10">
        <f t="shared" si="24"/>
        <v>0.10700000000000021</v>
      </c>
      <c r="AA39" s="9">
        <v>2.0988000000000002</v>
      </c>
      <c r="AB39" s="9">
        <f t="shared" si="25"/>
        <v>0.12090000000000023</v>
      </c>
    </row>
    <row r="40" spans="1:29" ht="15.75" customHeight="1" x14ac:dyDescent="0.25">
      <c r="A40" s="10" t="s">
        <v>107</v>
      </c>
      <c r="B40" s="9" t="s">
        <v>99</v>
      </c>
      <c r="C40" s="10">
        <v>1.4844999999999999</v>
      </c>
      <c r="D40" s="10">
        <v>1.8187</v>
      </c>
      <c r="E40" s="9">
        <v>1.8167</v>
      </c>
      <c r="F40" s="9">
        <f t="shared" si="27"/>
        <v>-2.0000000000000018E-3</v>
      </c>
      <c r="G40" s="9">
        <v>1.8297000000000001</v>
      </c>
      <c r="H40" s="10">
        <f t="shared" si="15"/>
        <v>1.1000000000000121E-2</v>
      </c>
      <c r="I40" s="10">
        <v>1.8306</v>
      </c>
      <c r="J40" s="10">
        <f t="shared" si="16"/>
        <v>1.1900000000000022E-2</v>
      </c>
      <c r="K40" s="9">
        <v>1.8427</v>
      </c>
      <c r="L40" s="10">
        <f t="shared" si="17"/>
        <v>2.4000000000000021E-2</v>
      </c>
      <c r="M40" s="9">
        <v>1.8509</v>
      </c>
      <c r="N40" s="10">
        <f t="shared" si="18"/>
        <v>3.2200000000000006E-2</v>
      </c>
      <c r="O40" s="9">
        <v>1.8579000000000001</v>
      </c>
      <c r="P40" s="10">
        <f t="shared" si="26"/>
        <v>3.9200000000000124E-2</v>
      </c>
      <c r="Q40" s="9">
        <v>1.8711</v>
      </c>
      <c r="R40" s="10">
        <f t="shared" si="20"/>
        <v>5.2400000000000002E-2</v>
      </c>
      <c r="S40" s="9">
        <v>1.8748</v>
      </c>
      <c r="T40" s="9">
        <f t="shared" si="21"/>
        <v>5.6100000000000039E-2</v>
      </c>
      <c r="U40" s="9">
        <v>1.8723000000000001</v>
      </c>
      <c r="V40" s="9">
        <f t="shared" si="22"/>
        <v>5.3600000000000092E-2</v>
      </c>
      <c r="W40" s="10">
        <v>1.8689</v>
      </c>
      <c r="X40" s="10">
        <f t="shared" si="23"/>
        <v>5.0200000000000022E-2</v>
      </c>
      <c r="Y40" s="9">
        <v>1.8775999999999999</v>
      </c>
      <c r="Z40" s="10">
        <f t="shared" si="24"/>
        <v>5.8899999999999952E-2</v>
      </c>
      <c r="AA40" s="9">
        <v>1.8815999999999999</v>
      </c>
      <c r="AB40" s="9">
        <f t="shared" si="25"/>
        <v>6.2899999999999956E-2</v>
      </c>
    </row>
    <row r="41" spans="1:29" ht="15.75" customHeight="1" x14ac:dyDescent="0.25">
      <c r="A41" s="10" t="s">
        <v>108</v>
      </c>
      <c r="B41" s="9" t="s">
        <v>100</v>
      </c>
      <c r="C41" s="10">
        <v>1.4790000000000001</v>
      </c>
      <c r="D41" s="9">
        <v>1.8632</v>
      </c>
      <c r="E41" s="9">
        <v>1.8807</v>
      </c>
      <c r="F41" s="9">
        <f t="shared" si="27"/>
        <v>1.7500000000000071E-2</v>
      </c>
      <c r="G41" s="10">
        <v>1.8832</v>
      </c>
      <c r="H41" s="10">
        <f t="shared" si="15"/>
        <v>2.0000000000000018E-2</v>
      </c>
      <c r="I41" s="10">
        <v>1.8942000000000001</v>
      </c>
      <c r="J41" s="10">
        <f t="shared" si="16"/>
        <v>3.1000000000000139E-2</v>
      </c>
      <c r="K41" s="10">
        <v>1.897</v>
      </c>
      <c r="L41" s="10">
        <f t="shared" si="17"/>
        <v>3.3800000000000052E-2</v>
      </c>
      <c r="M41" s="9">
        <v>1.9126000000000001</v>
      </c>
      <c r="N41" s="10">
        <f t="shared" si="18"/>
        <v>4.940000000000011E-2</v>
      </c>
      <c r="O41" s="10">
        <v>1.9137</v>
      </c>
      <c r="P41" s="10">
        <f t="shared" si="26"/>
        <v>5.0499999999999989E-2</v>
      </c>
      <c r="Q41" s="9">
        <v>1.925</v>
      </c>
      <c r="R41" s="10">
        <f t="shared" si="20"/>
        <v>6.1800000000000077E-2</v>
      </c>
      <c r="S41" s="9">
        <v>1.9360999999999999</v>
      </c>
      <c r="T41" s="9">
        <f t="shared" si="21"/>
        <v>7.2899999999999965E-2</v>
      </c>
      <c r="U41" s="9">
        <v>1.9381999999999999</v>
      </c>
      <c r="V41" s="9">
        <f t="shared" si="22"/>
        <v>7.4999999999999956E-2</v>
      </c>
      <c r="W41" s="9">
        <v>1.9444999999999999</v>
      </c>
      <c r="X41" s="10">
        <f t="shared" si="23"/>
        <v>8.1299999999999928E-2</v>
      </c>
      <c r="Y41" s="9">
        <v>1.9659</v>
      </c>
      <c r="Z41" s="10">
        <f t="shared" si="24"/>
        <v>0.10270000000000001</v>
      </c>
      <c r="AA41" s="9">
        <v>1.9827999999999999</v>
      </c>
      <c r="AB41" s="9">
        <f t="shared" si="25"/>
        <v>0.11959999999999993</v>
      </c>
    </row>
    <row r="42" spans="1:29" ht="15.75" customHeight="1" x14ac:dyDescent="0.25">
      <c r="A42" s="10" t="s">
        <v>109</v>
      </c>
      <c r="B42" s="9" t="s">
        <v>101</v>
      </c>
      <c r="C42" s="10">
        <v>1.5081</v>
      </c>
      <c r="D42" s="9">
        <v>1.9615</v>
      </c>
      <c r="E42" s="9">
        <v>1.9759</v>
      </c>
      <c r="F42" s="9">
        <f t="shared" si="27"/>
        <v>1.4399999999999968E-2</v>
      </c>
      <c r="G42" s="10">
        <v>1.9947999999999999</v>
      </c>
      <c r="H42" s="10">
        <f t="shared" si="15"/>
        <v>3.3299999999999885E-2</v>
      </c>
      <c r="I42" s="10">
        <v>2.0070000000000001</v>
      </c>
      <c r="J42" s="10">
        <f t="shared" si="16"/>
        <v>4.5500000000000096E-2</v>
      </c>
      <c r="K42" s="10">
        <v>2.0287999999999999</v>
      </c>
      <c r="L42" s="10">
        <f t="shared" si="17"/>
        <v>6.7299999999999915E-2</v>
      </c>
      <c r="M42" s="10">
        <v>2.056</v>
      </c>
      <c r="N42" s="10">
        <f t="shared" si="18"/>
        <v>9.4500000000000028E-2</v>
      </c>
      <c r="O42" s="10">
        <v>2.0691000000000002</v>
      </c>
      <c r="P42" s="10">
        <f t="shared" si="26"/>
        <v>0.10760000000000014</v>
      </c>
      <c r="Q42" s="9">
        <v>2.0823</v>
      </c>
      <c r="R42" s="10">
        <f t="shared" si="20"/>
        <v>0.12080000000000002</v>
      </c>
      <c r="S42" s="9">
        <v>2.0849000000000002</v>
      </c>
      <c r="T42" s="9">
        <f t="shared" si="21"/>
        <v>0.12340000000000018</v>
      </c>
      <c r="U42" s="9">
        <v>2.0975000000000001</v>
      </c>
      <c r="V42" s="9">
        <f t="shared" si="22"/>
        <v>0.13600000000000012</v>
      </c>
      <c r="W42" s="9">
        <v>2.1301000000000001</v>
      </c>
      <c r="X42" s="10">
        <f t="shared" si="23"/>
        <v>0.16860000000000008</v>
      </c>
      <c r="Y42" s="9">
        <v>2.1677</v>
      </c>
      <c r="Z42" s="10">
        <f t="shared" si="24"/>
        <v>0.20619999999999994</v>
      </c>
      <c r="AA42" s="9">
        <v>2.1854</v>
      </c>
      <c r="AB42" s="9">
        <f t="shared" si="25"/>
        <v>0.22389999999999999</v>
      </c>
    </row>
    <row r="43" spans="1:29" ht="15.75" customHeight="1" x14ac:dyDescent="0.25">
      <c r="A43" s="10" t="s">
        <v>110</v>
      </c>
      <c r="B43" s="9" t="s">
        <v>102</v>
      </c>
      <c r="C43" s="10">
        <v>1.5431999999999999</v>
      </c>
      <c r="D43" s="10">
        <v>1.6124000000000001</v>
      </c>
      <c r="E43" s="9">
        <v>1.6741999999999999</v>
      </c>
      <c r="F43" s="9">
        <f t="shared" si="27"/>
        <v>6.1799999999999855E-2</v>
      </c>
      <c r="G43" s="10">
        <v>1.7113</v>
      </c>
      <c r="H43" s="10">
        <f t="shared" si="15"/>
        <v>9.8899999999999988E-2</v>
      </c>
      <c r="I43" s="10">
        <v>1.7323999999999999</v>
      </c>
      <c r="J43" s="10">
        <f t="shared" si="16"/>
        <v>0.11999999999999988</v>
      </c>
      <c r="K43" s="10">
        <v>1.7571000000000001</v>
      </c>
      <c r="L43" s="10">
        <f t="shared" si="17"/>
        <v>0.14470000000000005</v>
      </c>
      <c r="M43" s="10">
        <v>1.786</v>
      </c>
      <c r="N43" s="10">
        <f t="shared" si="18"/>
        <v>0.17359999999999998</v>
      </c>
      <c r="O43" s="10">
        <v>1.8075000000000001</v>
      </c>
      <c r="P43" s="10">
        <f t="shared" si="26"/>
        <v>0.19510000000000005</v>
      </c>
      <c r="Q43" s="10">
        <v>1.8258000000000001</v>
      </c>
      <c r="R43" s="10">
        <f t="shared" si="20"/>
        <v>0.21340000000000003</v>
      </c>
      <c r="S43" s="10">
        <v>1.8393999999999999</v>
      </c>
      <c r="T43" s="9">
        <f t="shared" si="21"/>
        <v>0.22699999999999987</v>
      </c>
      <c r="U43" s="9">
        <v>1.8454999999999999</v>
      </c>
      <c r="V43" s="9">
        <f t="shared" si="22"/>
        <v>0.23309999999999986</v>
      </c>
      <c r="W43" s="9">
        <v>1.8583000000000001</v>
      </c>
      <c r="X43" s="10">
        <f t="shared" si="23"/>
        <v>0.24590000000000001</v>
      </c>
      <c r="Y43" s="9">
        <v>1.8631</v>
      </c>
      <c r="Z43" s="10">
        <f t="shared" si="24"/>
        <v>0.25069999999999992</v>
      </c>
      <c r="AA43" s="9">
        <v>1.8748</v>
      </c>
      <c r="AB43" s="9">
        <f t="shared" si="25"/>
        <v>0.26239999999999997</v>
      </c>
    </row>
    <row r="44" spans="1:29" ht="15.75" customHeight="1" x14ac:dyDescent="0.25">
      <c r="A44" s="10" t="s">
        <v>111</v>
      </c>
      <c r="B44" s="9" t="s">
        <v>103</v>
      </c>
      <c r="C44" s="9">
        <v>1.0878000000000001</v>
      </c>
      <c r="D44" s="10">
        <v>1.6899</v>
      </c>
      <c r="E44" s="9">
        <v>1.6999</v>
      </c>
      <c r="F44" s="9">
        <f t="shared" si="27"/>
        <v>1.0000000000000009E-2</v>
      </c>
      <c r="G44" s="9">
        <v>1.6960999999999999</v>
      </c>
      <c r="H44" s="10">
        <f t="shared" si="15"/>
        <v>6.1999999999999833E-3</v>
      </c>
      <c r="I44" s="9">
        <v>1.6823999999999999</v>
      </c>
      <c r="J44" s="10">
        <f t="shared" si="16"/>
        <v>-7.5000000000000622E-3</v>
      </c>
      <c r="K44" s="9">
        <v>1.6692</v>
      </c>
      <c r="L44" s="10">
        <f t="shared" si="17"/>
        <v>-2.0699999999999941E-2</v>
      </c>
      <c r="M44" s="9">
        <v>1.6534</v>
      </c>
      <c r="N44" s="10">
        <f t="shared" si="18"/>
        <v>-3.6499999999999977E-2</v>
      </c>
      <c r="O44" s="9">
        <v>1.6438999999999999</v>
      </c>
      <c r="P44" s="10">
        <f t="shared" si="26"/>
        <v>-4.6000000000000041E-2</v>
      </c>
      <c r="Q44" s="9">
        <v>1.6243000000000001</v>
      </c>
      <c r="R44" s="10">
        <f t="shared" si="20"/>
        <v>-6.5599999999999881E-2</v>
      </c>
      <c r="S44" s="9">
        <v>1.6145</v>
      </c>
      <c r="T44" s="9">
        <f t="shared" si="21"/>
        <v>-7.5399999999999912E-2</v>
      </c>
      <c r="U44" s="10">
        <v>1.5962000000000001</v>
      </c>
      <c r="V44" s="9">
        <f t="shared" si="22"/>
        <v>-9.3699999999999894E-2</v>
      </c>
      <c r="W44" s="9">
        <v>1.5843</v>
      </c>
      <c r="X44" s="10">
        <f t="shared" si="23"/>
        <v>-0.10559999999999992</v>
      </c>
      <c r="Y44" s="9">
        <v>1.5777000000000001</v>
      </c>
      <c r="Z44" s="10">
        <f t="shared" si="24"/>
        <v>-0.11219999999999986</v>
      </c>
      <c r="AA44" s="9">
        <v>1.5681</v>
      </c>
      <c r="AB44" s="9">
        <f t="shared" si="25"/>
        <v>-0.12179999999999991</v>
      </c>
    </row>
    <row r="45" spans="1:29" ht="15.75" customHeight="1" x14ac:dyDescent="0.25">
      <c r="A45" s="10" t="s">
        <v>112</v>
      </c>
      <c r="B45" s="9" t="s">
        <v>104</v>
      </c>
      <c r="C45" s="9">
        <v>1.2907999999999999</v>
      </c>
      <c r="D45" s="10">
        <v>2.1547999999999998</v>
      </c>
      <c r="E45" s="9">
        <v>2.1581000000000001</v>
      </c>
      <c r="F45" s="9">
        <f t="shared" si="27"/>
        <v>3.3000000000003027E-3</v>
      </c>
      <c r="G45" s="9">
        <v>2.1707999999999998</v>
      </c>
      <c r="H45" s="10">
        <f t="shared" si="15"/>
        <v>1.6000000000000014E-2</v>
      </c>
      <c r="I45" s="9">
        <v>2.1979000000000002</v>
      </c>
      <c r="J45" s="10">
        <f t="shared" si="16"/>
        <v>4.310000000000036E-2</v>
      </c>
      <c r="K45" s="9">
        <v>2.2063000000000001</v>
      </c>
      <c r="L45" s="10">
        <f t="shared" si="17"/>
        <v>5.1500000000000323E-2</v>
      </c>
      <c r="M45" s="9">
        <v>2.2073</v>
      </c>
      <c r="N45" s="10">
        <f t="shared" si="18"/>
        <v>5.2500000000000213E-2</v>
      </c>
      <c r="O45" s="9">
        <v>2.218</v>
      </c>
      <c r="P45" s="10">
        <f t="shared" si="26"/>
        <v>6.3200000000000145E-2</v>
      </c>
      <c r="Q45" s="9">
        <v>2.2189999999999999</v>
      </c>
      <c r="R45" s="10">
        <f t="shared" si="20"/>
        <v>6.4200000000000035E-2</v>
      </c>
      <c r="S45" s="9">
        <v>2.2193999999999998</v>
      </c>
      <c r="T45" s="9">
        <f t="shared" si="21"/>
        <v>6.4599999999999991E-2</v>
      </c>
      <c r="U45" s="10">
        <v>2.2006999999999999</v>
      </c>
      <c r="V45" s="9">
        <f t="shared" si="22"/>
        <v>4.5900000000000052E-2</v>
      </c>
      <c r="W45" s="9">
        <v>2.2084999999999999</v>
      </c>
      <c r="X45" s="10">
        <f t="shared" si="23"/>
        <v>5.3700000000000081E-2</v>
      </c>
      <c r="Y45" s="9">
        <v>2.2107999999999999</v>
      </c>
      <c r="Z45" s="10">
        <f t="shared" si="24"/>
        <v>5.600000000000005E-2</v>
      </c>
      <c r="AA45" s="9">
        <v>2.2376</v>
      </c>
      <c r="AB45" s="9">
        <f t="shared" si="25"/>
        <v>8.2800000000000207E-2</v>
      </c>
    </row>
    <row r="46" spans="1:29" ht="15.75" customHeight="1" x14ac:dyDescent="0.25">
      <c r="A46" s="10" t="s">
        <v>113</v>
      </c>
      <c r="B46" s="9" t="s">
        <v>105</v>
      </c>
      <c r="C46" s="9">
        <v>1.1357999999999999</v>
      </c>
      <c r="D46" s="10">
        <v>2.1699000000000002</v>
      </c>
      <c r="E46" s="9">
        <v>2.2101999999999999</v>
      </c>
      <c r="F46" s="9">
        <f t="shared" si="27"/>
        <v>4.029999999999978E-2</v>
      </c>
      <c r="G46" s="9">
        <v>2.2972999999999999</v>
      </c>
      <c r="H46" s="10">
        <f t="shared" si="15"/>
        <v>0.12739999999999974</v>
      </c>
      <c r="I46" s="10">
        <v>2.2627999999999999</v>
      </c>
      <c r="J46" s="10">
        <f t="shared" si="16"/>
        <v>9.2899999999999761E-2</v>
      </c>
      <c r="K46" s="10">
        <v>2.2782</v>
      </c>
      <c r="L46" s="10">
        <f t="shared" si="17"/>
        <v>0.10829999999999984</v>
      </c>
      <c r="M46" s="10">
        <v>2.3130999999999999</v>
      </c>
      <c r="N46" s="10">
        <f t="shared" si="18"/>
        <v>0.14319999999999977</v>
      </c>
      <c r="O46" s="9">
        <v>2.3115999999999999</v>
      </c>
      <c r="P46" s="10">
        <f t="shared" si="26"/>
        <v>0.14169999999999972</v>
      </c>
      <c r="Q46" s="9">
        <v>2.2730000000000001</v>
      </c>
      <c r="R46" s="10">
        <f t="shared" si="20"/>
        <v>0.10309999999999997</v>
      </c>
      <c r="S46" s="10">
        <v>2.2700999999999998</v>
      </c>
      <c r="T46" s="9">
        <f t="shared" si="21"/>
        <v>0.10019999999999962</v>
      </c>
      <c r="U46" s="10">
        <v>2.2311000000000001</v>
      </c>
      <c r="V46" s="9">
        <f t="shared" si="22"/>
        <v>6.1199999999999921E-2</v>
      </c>
      <c r="W46" s="9">
        <v>2.2147999999999999</v>
      </c>
      <c r="X46" s="10">
        <f t="shared" si="23"/>
        <v>4.4899999999999718E-2</v>
      </c>
      <c r="Y46" s="9">
        <v>2.2002999999999999</v>
      </c>
      <c r="Z46" s="10">
        <f t="shared" si="24"/>
        <v>3.0399999999999761E-2</v>
      </c>
      <c r="AA46" s="9">
        <v>2.1800999999999999</v>
      </c>
      <c r="AB46" s="9">
        <f t="shared" si="25"/>
        <v>1.0199999999999765E-2</v>
      </c>
    </row>
    <row r="47" spans="1:29" ht="15.75" customHeight="1" x14ac:dyDescent="0.25">
      <c r="A47" s="10" t="s">
        <v>114</v>
      </c>
      <c r="B47" s="9" t="s">
        <v>106</v>
      </c>
      <c r="C47" s="9">
        <v>1.3252999999999999</v>
      </c>
      <c r="D47" s="9">
        <v>2.1143000000000001</v>
      </c>
      <c r="E47" s="9">
        <v>2.0958000000000001</v>
      </c>
      <c r="F47" s="9">
        <f t="shared" si="27"/>
        <v>-1.8499999999999961E-2</v>
      </c>
      <c r="G47" s="9">
        <v>2.077</v>
      </c>
      <c r="H47" s="10">
        <f t="shared" si="15"/>
        <v>-3.7300000000000111E-2</v>
      </c>
      <c r="I47" s="10">
        <v>2.0432999999999999</v>
      </c>
      <c r="J47" s="10">
        <f t="shared" si="16"/>
        <v>-7.1000000000000174E-2</v>
      </c>
      <c r="K47" s="10">
        <v>2.0314999999999999</v>
      </c>
      <c r="L47" s="10">
        <f t="shared" si="17"/>
        <v>-8.2800000000000207E-2</v>
      </c>
      <c r="M47" s="10">
        <v>1.976</v>
      </c>
      <c r="N47" s="10">
        <f t="shared" si="18"/>
        <v>-0.13830000000000009</v>
      </c>
      <c r="O47" s="10">
        <v>1.9439</v>
      </c>
      <c r="P47" s="10">
        <f t="shared" si="26"/>
        <v>-0.17040000000000011</v>
      </c>
      <c r="Q47" s="9">
        <v>1.9198</v>
      </c>
      <c r="R47" s="10">
        <f t="shared" si="20"/>
        <v>-0.19450000000000012</v>
      </c>
      <c r="S47" s="9">
        <v>1.8892</v>
      </c>
      <c r="T47" s="9">
        <f t="shared" si="21"/>
        <v>-0.22510000000000008</v>
      </c>
      <c r="U47" s="9">
        <v>1.8388</v>
      </c>
      <c r="V47" s="9">
        <f t="shared" si="22"/>
        <v>-0.27550000000000008</v>
      </c>
      <c r="W47" s="9">
        <v>1.853</v>
      </c>
      <c r="X47" s="10">
        <f t="shared" si="23"/>
        <v>-0.26130000000000009</v>
      </c>
      <c r="Y47" s="9">
        <v>1.8288</v>
      </c>
      <c r="Z47" s="10">
        <f t="shared" si="24"/>
        <v>-0.28550000000000009</v>
      </c>
      <c r="AA47" s="9">
        <v>1.7961</v>
      </c>
      <c r="AB47" s="9">
        <f t="shared" si="25"/>
        <v>-0.31820000000000004</v>
      </c>
    </row>
    <row r="48" spans="1:29" ht="15.75" customHeight="1" x14ac:dyDescent="0.25">
      <c r="B48" s="9" t="s">
        <v>65</v>
      </c>
      <c r="C48" s="10">
        <f>AVERAGE(C28:C47)</f>
        <v>1.4436099999999998</v>
      </c>
      <c r="D48" s="10">
        <f>AVERAGE(D28:D47)</f>
        <v>1.8892600000000002</v>
      </c>
      <c r="E48" s="10">
        <f>AVERAGE(E28:E47)</f>
        <v>1.9107699999999994</v>
      </c>
      <c r="F48" s="10">
        <f t="shared" ref="F48:AB48" si="28">AVERAGE(F28:F47)</f>
        <v>2.1509999999999994E-2</v>
      </c>
      <c r="G48" s="10">
        <f>AVERAGE(G28:G47)</f>
        <v>1.9141650000000001</v>
      </c>
      <c r="H48" s="10">
        <f t="shared" si="28"/>
        <v>2.4904999999999955E-2</v>
      </c>
      <c r="I48" s="10">
        <f>AVERAGE(I28:I47)</f>
        <v>1.8961049999999999</v>
      </c>
      <c r="J48" s="10">
        <f t="shared" si="28"/>
        <v>6.8449999999999674E-3</v>
      </c>
      <c r="K48" s="10">
        <f>AVERAGE(K28:K47)</f>
        <v>1.9064349999999997</v>
      </c>
      <c r="L48" s="10">
        <f t="shared" si="28"/>
        <v>1.7174999999999975E-2</v>
      </c>
      <c r="M48" s="10">
        <f>AVERAGE(M28:M47)</f>
        <v>1.9069300000000002</v>
      </c>
      <c r="N48" s="10">
        <f t="shared" si="28"/>
        <v>1.7670000000000009E-2</v>
      </c>
      <c r="O48" s="10">
        <f>AVERAGE(O28:O47)</f>
        <v>1.9040549999999996</v>
      </c>
      <c r="P48" s="10">
        <f t="shared" si="28"/>
        <v>1.4795000000000008E-2</v>
      </c>
      <c r="Q48" s="10">
        <f>AVERAGE(Q28:Q47)</f>
        <v>1.8972550000000006</v>
      </c>
      <c r="R48" s="10">
        <f t="shared" si="28"/>
        <v>7.9949999999999848E-3</v>
      </c>
      <c r="S48" s="10">
        <f>AVERAGE(S28:S47)</f>
        <v>1.8807700000000001</v>
      </c>
      <c r="T48" s="10">
        <f t="shared" si="28"/>
        <v>-8.4900000000000201E-3</v>
      </c>
      <c r="U48" s="10">
        <f>AVERAGE(U28:U47)</f>
        <v>1.8636899999999996</v>
      </c>
      <c r="V48" s="10">
        <f t="shared" si="28"/>
        <v>-2.5570000000000037E-2</v>
      </c>
      <c r="W48" s="10">
        <f>AVERAGE(W28:W47)</f>
        <v>1.8716899999999996</v>
      </c>
      <c r="X48" s="10">
        <f t="shared" si="28"/>
        <v>-1.7570000000000002E-2</v>
      </c>
      <c r="Y48" s="10">
        <f>AVERAGE(Y28:Y47)</f>
        <v>1.8861150000000002</v>
      </c>
      <c r="Z48" s="10">
        <f t="shared" si="28"/>
        <v>-3.1450000000000423E-3</v>
      </c>
      <c r="AA48" s="10">
        <f>AVERAGE(AA28:AA47)</f>
        <v>1.8793312500000003</v>
      </c>
      <c r="AB48" s="10">
        <f t="shared" si="28"/>
        <v>-1.97875E-2</v>
      </c>
    </row>
    <row r="49" spans="2:28" ht="15.75" customHeight="1" x14ac:dyDescent="0.25">
      <c r="B49" s="9" t="s">
        <v>52</v>
      </c>
      <c r="C49" s="10">
        <f>STDEV(C28:C47)</f>
        <v>0.20610468954546463</v>
      </c>
      <c r="D49" s="10">
        <f>STDEV(D28:D47)</f>
        <v>0.36946472575734046</v>
      </c>
      <c r="E49" s="10">
        <f>STDEV(E28:E47)</f>
        <v>0.38318297690460679</v>
      </c>
      <c r="F49" s="10">
        <f t="shared" ref="F49:AB49" si="29">STDEV(F28:F47)</f>
        <v>3.3890099470276852E-2</v>
      </c>
      <c r="G49" s="10">
        <f>STDEV(G28:G47)</f>
        <v>0.38832105717739196</v>
      </c>
      <c r="H49" s="10">
        <f t="shared" si="29"/>
        <v>6.7921064673014245E-2</v>
      </c>
      <c r="I49" s="10">
        <f>STDEV(I28:I47)</f>
        <v>0.36854800226522022</v>
      </c>
      <c r="J49" s="10">
        <f t="shared" si="29"/>
        <v>0.10724399860524647</v>
      </c>
      <c r="K49" s="10">
        <f>STDEV(K28:K47)</f>
        <v>0.40190237656609501</v>
      </c>
      <c r="L49" s="10">
        <f t="shared" si="29"/>
        <v>0.10917377203339633</v>
      </c>
      <c r="M49" s="10">
        <f>STDEV(M28:M47)</f>
        <v>0.4184164157240593</v>
      </c>
      <c r="N49" s="10">
        <f>STDEV(N28:N47)</f>
        <v>0.12659778870605579</v>
      </c>
      <c r="O49" s="10">
        <f>STDEV(O28:O47)</f>
        <v>0.4220425776412931</v>
      </c>
      <c r="P49" s="10">
        <f>STDEV(P28:P47)</f>
        <v>0.13673640979328766</v>
      </c>
      <c r="Q49" s="10">
        <f>STDEV(Q28:Q47)</f>
        <v>0.41713837975954504</v>
      </c>
      <c r="R49" s="10">
        <f t="shared" si="29"/>
        <v>0.14207569692911848</v>
      </c>
      <c r="S49" s="10">
        <f>STDEV(S28:S47)</f>
        <v>0.38835186717311287</v>
      </c>
      <c r="T49" s="10">
        <f t="shared" si="29"/>
        <v>0.16862577657735425</v>
      </c>
      <c r="U49" s="10">
        <f>STDEV(U28:U47)</f>
        <v>0.37389180661339977</v>
      </c>
      <c r="V49" s="10">
        <f t="shared" si="29"/>
        <v>0.19320295600876905</v>
      </c>
      <c r="W49" s="10">
        <f>STDEV(W28:W47)</f>
        <v>0.37838581939046384</v>
      </c>
      <c r="X49" s="10">
        <f t="shared" si="29"/>
        <v>0.17494862132998695</v>
      </c>
      <c r="Y49" s="10">
        <f>STDEV(Y28:Y47)</f>
        <v>0.4341639179594422</v>
      </c>
      <c r="Z49" s="10">
        <f t="shared" si="29"/>
        <v>0.2289543104845892</v>
      </c>
      <c r="AA49" s="10">
        <f>STDEV(AA28:AA47)</f>
        <v>0.44542654571208273</v>
      </c>
      <c r="AB49" s="10">
        <f t="shared" si="29"/>
        <v>0.28733726727778741</v>
      </c>
    </row>
    <row r="50" spans="2:28" ht="15.75" customHeight="1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2:28" ht="15.75" customHeight="1" x14ac:dyDescent="0.2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2:28" ht="15.75" customHeight="1" x14ac:dyDescent="0.2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2:28" ht="15.75" customHeight="1" x14ac:dyDescent="0.25"/>
    <row r="54" spans="2:28" ht="15.75" customHeight="1" x14ac:dyDescent="0.25"/>
    <row r="55" spans="2:28" ht="15.75" customHeight="1" x14ac:dyDescent="0.25">
      <c r="C55" s="10"/>
      <c r="D55" s="10"/>
    </row>
    <row r="56" spans="2:28" ht="15.75" customHeight="1" x14ac:dyDescent="0.25">
      <c r="C56" s="10"/>
      <c r="D56" s="10"/>
      <c r="U56" s="10"/>
    </row>
    <row r="57" spans="2:28" ht="15.75" customHeight="1" x14ac:dyDescent="0.25">
      <c r="C57" s="10"/>
      <c r="D57" s="10"/>
    </row>
    <row r="58" spans="2:28" ht="15.75" customHeight="1" x14ac:dyDescent="0.25">
      <c r="C58" s="10"/>
      <c r="D58" s="10"/>
      <c r="F58" s="10"/>
      <c r="G58" s="10"/>
    </row>
    <row r="59" spans="2:28" ht="15.75" customHeight="1" x14ac:dyDescent="0.25">
      <c r="C59" s="10"/>
      <c r="D59" s="10"/>
      <c r="F59" s="10"/>
      <c r="G59" s="10"/>
    </row>
    <row r="60" spans="2:28" ht="15.75" customHeight="1" x14ac:dyDescent="0.25">
      <c r="C60" s="10"/>
      <c r="D60" s="10"/>
      <c r="F60" s="10"/>
      <c r="G60" s="10"/>
    </row>
    <row r="61" spans="2:28" ht="15.75" customHeight="1" x14ac:dyDescent="0.25">
      <c r="C61" s="10"/>
      <c r="D61" s="10"/>
      <c r="F61" s="10"/>
      <c r="G61" s="10"/>
    </row>
    <row r="62" spans="2:28" ht="15.75" customHeight="1" x14ac:dyDescent="0.25">
      <c r="C62" s="10"/>
      <c r="D62" s="10"/>
      <c r="F62" s="10"/>
      <c r="G62" s="10"/>
    </row>
    <row r="63" spans="2:28" ht="15.75" customHeight="1" x14ac:dyDescent="0.25">
      <c r="C63" s="10"/>
      <c r="D63" s="10"/>
      <c r="F63" s="10"/>
      <c r="G63" s="10"/>
    </row>
    <row r="64" spans="2:28" ht="15.75" customHeight="1" x14ac:dyDescent="0.25">
      <c r="C64" s="10"/>
      <c r="D64" s="10"/>
      <c r="F64" s="10"/>
      <c r="G64" s="10"/>
    </row>
    <row r="65" spans="3:7" ht="15.75" customHeight="1" x14ac:dyDescent="0.25">
      <c r="C65" s="10"/>
      <c r="D65" s="10"/>
      <c r="F65" s="10"/>
      <c r="G65" s="10"/>
    </row>
    <row r="66" spans="3:7" ht="15.75" customHeight="1" x14ac:dyDescent="0.25">
      <c r="C66" s="10"/>
      <c r="D66" s="10"/>
      <c r="F66" s="10"/>
      <c r="G66" s="10"/>
    </row>
    <row r="67" spans="3:7" ht="15.75" customHeight="1" x14ac:dyDescent="0.25">
      <c r="C67" s="10"/>
      <c r="D67" s="10"/>
      <c r="F67" s="10"/>
      <c r="G67" s="10"/>
    </row>
    <row r="68" spans="3:7" ht="15.75" customHeight="1" x14ac:dyDescent="0.25">
      <c r="C68" s="10"/>
      <c r="D68" s="10"/>
      <c r="F68" s="10"/>
      <c r="G68" s="10"/>
    </row>
    <row r="69" spans="3:7" ht="15.75" customHeight="1" x14ac:dyDescent="0.25">
      <c r="C69" s="10"/>
      <c r="D69" s="10"/>
      <c r="F69" s="10"/>
      <c r="G69" s="10"/>
    </row>
    <row r="70" spans="3:7" ht="15.75" customHeight="1" x14ac:dyDescent="0.25"/>
    <row r="71" spans="3:7" ht="15.75" customHeight="1" x14ac:dyDescent="0.25"/>
    <row r="72" spans="3:7" ht="15.75" customHeight="1" x14ac:dyDescent="0.25"/>
    <row r="73" spans="3:7" ht="15.75" customHeight="1" x14ac:dyDescent="0.25"/>
    <row r="74" spans="3:7" ht="15.75" customHeight="1" x14ac:dyDescent="0.25"/>
    <row r="75" spans="3:7" ht="15.75" customHeight="1" x14ac:dyDescent="0.25"/>
    <row r="76" spans="3:7" ht="15.75" customHeight="1" x14ac:dyDescent="0.25"/>
    <row r="77" spans="3:7" ht="15.75" customHeight="1" x14ac:dyDescent="0.25"/>
    <row r="78" spans="3:7" ht="15.75" customHeight="1" x14ac:dyDescent="0.25"/>
    <row r="79" spans="3:7" ht="15.75" customHeight="1" x14ac:dyDescent="0.25"/>
    <row r="80" spans="3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1">
    <mergeCell ref="AC32:AC35"/>
  </mergeCells>
  <phoneticPr fontId="3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D099-6DE4-2C43-8006-AD1F02AB435D}">
  <dimension ref="A1:F43"/>
  <sheetViews>
    <sheetView topLeftCell="A2" zoomScaleNormal="108" workbookViewId="0">
      <selection activeCell="I28" sqref="I28"/>
    </sheetView>
  </sheetViews>
  <sheetFormatPr defaultColWidth="11" defaultRowHeight="14.25" x14ac:dyDescent="0.2"/>
  <cols>
    <col min="3" max="3" width="12" bestFit="1" customWidth="1"/>
    <col min="6" max="6" width="12.625" bestFit="1" customWidth="1"/>
  </cols>
  <sheetData>
    <row r="1" spans="1:6" x14ac:dyDescent="0.2">
      <c r="A1" t="s">
        <v>119</v>
      </c>
    </row>
    <row r="2" spans="1:6" ht="15" x14ac:dyDescent="0.25">
      <c r="A2" s="3"/>
      <c r="B2" s="1" t="s">
        <v>32</v>
      </c>
      <c r="C2" s="1" t="s">
        <v>33</v>
      </c>
      <c r="D2" s="1" t="s">
        <v>34</v>
      </c>
      <c r="E2" s="2" t="s">
        <v>124</v>
      </c>
      <c r="F2" s="2" t="s">
        <v>125</v>
      </c>
    </row>
    <row r="3" spans="1:6" ht="15" x14ac:dyDescent="0.25">
      <c r="A3" s="1" t="s">
        <v>35</v>
      </c>
      <c r="B3" s="1">
        <v>-9</v>
      </c>
      <c r="C3" s="1">
        <v>4.8255000000000062E-2</v>
      </c>
      <c r="D3" s="1">
        <v>7.5216008059594969E-2</v>
      </c>
      <c r="E3" s="3">
        <f t="shared" ref="E3:E9" si="0">D3/F3</f>
        <v>1.6818810701741061E-2</v>
      </c>
      <c r="F3" s="3">
        <v>4.4721359549999997</v>
      </c>
    </row>
    <row r="4" spans="1:6" ht="15" x14ac:dyDescent="0.25">
      <c r="A4" s="1" t="s">
        <v>36</v>
      </c>
      <c r="B4" s="1">
        <v>-8.5</v>
      </c>
      <c r="C4" s="1">
        <v>4.8729999999999996E-2</v>
      </c>
      <c r="D4" s="1">
        <v>7.939825730554731E-2</v>
      </c>
      <c r="E4" s="3">
        <f t="shared" si="0"/>
        <v>1.7753990063020638E-2</v>
      </c>
      <c r="F4" s="3">
        <v>4.4721359549999997</v>
      </c>
    </row>
    <row r="5" spans="1:6" ht="15" x14ac:dyDescent="0.25">
      <c r="A5" s="1" t="s">
        <v>37</v>
      </c>
      <c r="B5" s="1">
        <v>-8</v>
      </c>
      <c r="C5" s="1">
        <v>5.1979999999999985E-2</v>
      </c>
      <c r="D5" s="1">
        <v>8.6714847875696971E-2</v>
      </c>
      <c r="E5" s="3">
        <f t="shared" si="0"/>
        <v>1.9390029450859343E-2</v>
      </c>
      <c r="F5" s="3">
        <v>4.4721359549999997</v>
      </c>
    </row>
    <row r="6" spans="1:6" ht="15" x14ac:dyDescent="0.25">
      <c r="A6" s="1" t="s">
        <v>38</v>
      </c>
      <c r="B6" s="1">
        <v>-7.5</v>
      </c>
      <c r="C6" s="1">
        <v>4.2600000000000061E-2</v>
      </c>
      <c r="D6" s="1">
        <v>0.11245485643956023</v>
      </c>
      <c r="E6" s="3">
        <f t="shared" si="0"/>
        <v>2.5145670339881302E-2</v>
      </c>
      <c r="F6" s="3">
        <v>4.4721359549999997</v>
      </c>
    </row>
    <row r="7" spans="1:6" ht="15" x14ac:dyDescent="0.25">
      <c r="A7" s="1" t="s">
        <v>39</v>
      </c>
      <c r="B7" s="1">
        <v>-7</v>
      </c>
      <c r="C7" s="1">
        <v>3.6475E-2</v>
      </c>
      <c r="D7" s="1">
        <v>0.12850517448111204</v>
      </c>
      <c r="E7" s="3">
        <f t="shared" si="0"/>
        <v>2.8734630560021079E-2</v>
      </c>
      <c r="F7" s="3">
        <v>4.4721359549999997</v>
      </c>
    </row>
    <row r="8" spans="1:6" ht="15" x14ac:dyDescent="0.25">
      <c r="A8" s="1" t="s">
        <v>40</v>
      </c>
      <c r="B8" s="1">
        <v>-6.5</v>
      </c>
      <c r="C8" s="1">
        <v>-1.5799999999999593E-3</v>
      </c>
      <c r="D8" s="1">
        <v>0.15157330552365877</v>
      </c>
      <c r="E8" s="3">
        <f t="shared" si="0"/>
        <v>3.3892821472521352E-2</v>
      </c>
      <c r="F8" s="3">
        <v>4.4721359549999997</v>
      </c>
    </row>
    <row r="9" spans="1:6" ht="15" x14ac:dyDescent="0.25">
      <c r="A9" s="1" t="s">
        <v>41</v>
      </c>
      <c r="B9" s="1">
        <v>-6</v>
      </c>
      <c r="C9" s="1">
        <v>-1.7369999999999986E-2</v>
      </c>
      <c r="D9" s="1">
        <v>0.17179925892861428</v>
      </c>
      <c r="E9" s="3">
        <f t="shared" si="0"/>
        <v>3.8415482144843312E-2</v>
      </c>
      <c r="F9" s="3">
        <v>4.4721359549999997</v>
      </c>
    </row>
    <row r="10" spans="1:6" ht="15" x14ac:dyDescent="0.25">
      <c r="A10" s="1" t="s">
        <v>44</v>
      </c>
      <c r="B10" s="1">
        <v>-5.5</v>
      </c>
      <c r="C10" s="1">
        <v>-0.12698499999999996</v>
      </c>
      <c r="D10" s="1">
        <v>0.28441230685305041</v>
      </c>
      <c r="E10" s="3" t="s">
        <v>152</v>
      </c>
      <c r="F10" s="3">
        <v>4.4721359549999997</v>
      </c>
    </row>
    <row r="11" spans="1:6" ht="15" x14ac:dyDescent="0.25">
      <c r="A11" s="1" t="s">
        <v>45</v>
      </c>
      <c r="B11" s="1">
        <v>-5</v>
      </c>
      <c r="C11" s="1">
        <v>-0.21389999999999992</v>
      </c>
      <c r="D11" s="1">
        <v>0.42320119142206186</v>
      </c>
      <c r="E11" s="3">
        <f>D11/F11</f>
        <v>9.4630663217854225E-2</v>
      </c>
      <c r="F11" s="3">
        <v>4.4721359549999997</v>
      </c>
    </row>
    <row r="12" spans="1:6" ht="15" x14ac:dyDescent="0.25">
      <c r="A12" s="1" t="s">
        <v>46</v>
      </c>
      <c r="B12" s="1">
        <v>-4.5</v>
      </c>
      <c r="C12" s="1">
        <v>-0.40145500000000006</v>
      </c>
      <c r="D12" s="1">
        <v>0.57094258673014153</v>
      </c>
      <c r="E12" s="3">
        <f>D12/F12</f>
        <v>0.12766664351780457</v>
      </c>
      <c r="F12" s="3">
        <v>4.4721359549999997</v>
      </c>
    </row>
    <row r="13" spans="1:6" ht="15" x14ac:dyDescent="0.25">
      <c r="A13" s="1" t="s">
        <v>47</v>
      </c>
      <c r="B13" s="1">
        <v>-4</v>
      </c>
      <c r="C13" s="1">
        <v>-0.49409000000000008</v>
      </c>
      <c r="D13" s="1">
        <v>0.56602154403855442</v>
      </c>
      <c r="E13" s="3">
        <f>D13/F13</f>
        <v>0.12656626491994796</v>
      </c>
      <c r="F13" s="3">
        <v>4.4721359549999997</v>
      </c>
    </row>
    <row r="14" spans="1:6" ht="15" x14ac:dyDescent="0.25">
      <c r="A14" s="4" t="s">
        <v>66</v>
      </c>
      <c r="B14" s="1">
        <v>-3.5</v>
      </c>
      <c r="C14" s="1">
        <v>-0.47940000000000005</v>
      </c>
      <c r="D14" s="1">
        <v>0.51087374071033298</v>
      </c>
      <c r="E14" s="3">
        <f>D14/F14</f>
        <v>0.11423484121477989</v>
      </c>
      <c r="F14" s="3">
        <v>4.4721359549999997</v>
      </c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x14ac:dyDescent="0.2">
      <c r="A24" s="3"/>
      <c r="B24" s="3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3"/>
      <c r="B26" s="3"/>
      <c r="C26" s="3"/>
      <c r="D26" s="3"/>
      <c r="E26" s="3"/>
      <c r="F26" s="3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x14ac:dyDescent="0.2">
      <c r="A29" s="3"/>
      <c r="B29" s="3"/>
      <c r="C29" s="3"/>
      <c r="D29" s="3"/>
      <c r="E29" s="3"/>
      <c r="F29" s="3"/>
    </row>
    <row r="30" spans="1:6" x14ac:dyDescent="0.2">
      <c r="A30" s="3" t="s">
        <v>67</v>
      </c>
      <c r="B30" s="3"/>
      <c r="C30" s="3"/>
      <c r="D30" s="3"/>
      <c r="E30" s="3"/>
      <c r="F30" s="3"/>
    </row>
    <row r="31" spans="1:6" ht="15" x14ac:dyDescent="0.25">
      <c r="A31" s="3"/>
      <c r="B31" s="1" t="s">
        <v>32</v>
      </c>
      <c r="C31" s="1" t="s">
        <v>33</v>
      </c>
      <c r="D31" s="1" t="s">
        <v>34</v>
      </c>
      <c r="E31" s="2" t="s">
        <v>124</v>
      </c>
      <c r="F31" s="2" t="s">
        <v>125</v>
      </c>
    </row>
    <row r="32" spans="1:6" ht="15" x14ac:dyDescent="0.25">
      <c r="A32" s="4" t="s">
        <v>84</v>
      </c>
      <c r="B32" s="3">
        <v>-12</v>
      </c>
      <c r="C32" s="1">
        <v>2.1509999999999994E-2</v>
      </c>
      <c r="D32" s="1">
        <v>3.3890099470276852E-2</v>
      </c>
      <c r="E32" s="3">
        <f t="shared" ref="E32:E43" si="1">D32/F32</f>
        <v>7.5780566179761534E-3</v>
      </c>
      <c r="F32" s="3">
        <v>4.4721359549999997</v>
      </c>
    </row>
    <row r="33" spans="1:6" ht="15" x14ac:dyDescent="0.25">
      <c r="A33" s="4" t="s">
        <v>85</v>
      </c>
      <c r="B33" s="3">
        <v>-11.5</v>
      </c>
      <c r="C33" s="1">
        <v>2.4904999999999955E-2</v>
      </c>
      <c r="D33" s="1">
        <v>6.7921064673014245E-2</v>
      </c>
      <c r="E33" s="3">
        <f t="shared" si="1"/>
        <v>1.518761177130051E-2</v>
      </c>
      <c r="F33" s="3">
        <v>4.4721359549999997</v>
      </c>
    </row>
    <row r="34" spans="1:6" ht="15" x14ac:dyDescent="0.25">
      <c r="A34" s="4" t="s">
        <v>86</v>
      </c>
      <c r="B34" s="3">
        <v>-11</v>
      </c>
      <c r="C34" s="1">
        <v>6.8449999999999674E-3</v>
      </c>
      <c r="D34" s="1">
        <v>0.10724399860524647</v>
      </c>
      <c r="E34" s="3">
        <f t="shared" si="1"/>
        <v>2.3980487106020121E-2</v>
      </c>
      <c r="F34" s="3">
        <v>4.4721359549999997</v>
      </c>
    </row>
    <row r="35" spans="1:6" ht="15" x14ac:dyDescent="0.25">
      <c r="A35" s="4" t="s">
        <v>87</v>
      </c>
      <c r="B35" s="3">
        <v>-10.5</v>
      </c>
      <c r="C35" s="1">
        <v>1.7174999999999975E-2</v>
      </c>
      <c r="D35" s="1">
        <v>0.10917377203339633</v>
      </c>
      <c r="E35" s="3">
        <f t="shared" si="1"/>
        <v>2.4411997562671667E-2</v>
      </c>
      <c r="F35" s="3">
        <v>4.4721359549999997</v>
      </c>
    </row>
    <row r="36" spans="1:6" ht="15" x14ac:dyDescent="0.25">
      <c r="A36" s="4" t="s">
        <v>88</v>
      </c>
      <c r="B36" s="3">
        <v>-10</v>
      </c>
      <c r="C36" s="1">
        <v>1.7670000000000009E-2</v>
      </c>
      <c r="D36" s="1">
        <v>0.12659778870605579</v>
      </c>
      <c r="E36" s="3">
        <f t="shared" si="1"/>
        <v>2.8308126134786928E-2</v>
      </c>
      <c r="F36" s="3">
        <v>4.4721359549999997</v>
      </c>
    </row>
    <row r="37" spans="1:6" ht="15" x14ac:dyDescent="0.25">
      <c r="A37" s="4" t="s">
        <v>89</v>
      </c>
      <c r="B37" s="3">
        <v>-9.5</v>
      </c>
      <c r="C37" s="1">
        <v>1.4795000000000008E-2</v>
      </c>
      <c r="D37" s="1">
        <v>0.13673640979328766</v>
      </c>
      <c r="E37" s="3">
        <f t="shared" si="1"/>
        <v>3.0575190729703043E-2</v>
      </c>
      <c r="F37" s="3">
        <v>4.4721359549999997</v>
      </c>
    </row>
    <row r="38" spans="1:6" ht="15" x14ac:dyDescent="0.25">
      <c r="A38" s="1" t="s">
        <v>35</v>
      </c>
      <c r="B38" s="1">
        <v>-9</v>
      </c>
      <c r="C38" s="1">
        <v>7.9949999999999848E-3</v>
      </c>
      <c r="D38" s="1">
        <v>0.14207569692911848</v>
      </c>
      <c r="E38" s="3">
        <f t="shared" si="1"/>
        <v>3.1769091628413716E-2</v>
      </c>
      <c r="F38" s="3">
        <v>4.4721359549999997</v>
      </c>
    </row>
    <row r="39" spans="1:6" ht="15" x14ac:dyDescent="0.25">
      <c r="A39" s="1" t="s">
        <v>36</v>
      </c>
      <c r="B39" s="1">
        <v>-8.5</v>
      </c>
      <c r="C39" s="1">
        <v>-8.4900000000000201E-3</v>
      </c>
      <c r="D39" s="1">
        <v>0.16862577657735425</v>
      </c>
      <c r="E39" s="3">
        <f t="shared" si="1"/>
        <v>3.7705869918562049E-2</v>
      </c>
      <c r="F39" s="3">
        <v>4.4721359549999997</v>
      </c>
    </row>
    <row r="40" spans="1:6" ht="15" x14ac:dyDescent="0.25">
      <c r="A40" s="1" t="s">
        <v>37</v>
      </c>
      <c r="B40" s="1">
        <v>-8</v>
      </c>
      <c r="C40" s="1">
        <v>-2.5570000000000037E-2</v>
      </c>
      <c r="D40" s="1">
        <v>0.19320295600876905</v>
      </c>
      <c r="E40" s="3">
        <f t="shared" si="1"/>
        <v>4.3201494308946847E-2</v>
      </c>
      <c r="F40" s="3">
        <v>4.4721359549999997</v>
      </c>
    </row>
    <row r="41" spans="1:6" ht="15" x14ac:dyDescent="0.25">
      <c r="A41" s="1" t="s">
        <v>90</v>
      </c>
      <c r="B41" s="1">
        <v>-7.5</v>
      </c>
      <c r="C41" s="1">
        <v>-1.7570000000000002E-2</v>
      </c>
      <c r="D41" s="1">
        <v>0.17494862132998695</v>
      </c>
      <c r="E41" s="3">
        <f t="shared" si="1"/>
        <v>3.9119700986368369E-2</v>
      </c>
      <c r="F41" s="3">
        <v>4.4721359549999997</v>
      </c>
    </row>
    <row r="42" spans="1:6" ht="15" x14ac:dyDescent="0.25">
      <c r="A42" s="1" t="s">
        <v>39</v>
      </c>
      <c r="B42" s="1">
        <v>-7</v>
      </c>
      <c r="C42" s="1">
        <v>-3.1450000000000423E-3</v>
      </c>
      <c r="D42" s="1">
        <v>0.2289543104845892</v>
      </c>
      <c r="E42" s="3">
        <f t="shared" si="1"/>
        <v>5.1195740198508616E-2</v>
      </c>
      <c r="F42" s="3">
        <v>4.4721359549999997</v>
      </c>
    </row>
    <row r="43" spans="1:6" ht="15" x14ac:dyDescent="0.25">
      <c r="A43" s="4" t="s">
        <v>40</v>
      </c>
      <c r="B43" s="1">
        <v>-6.5</v>
      </c>
      <c r="C43" s="1">
        <v>-1.97875E-2</v>
      </c>
      <c r="D43" s="1">
        <v>0.28733726727778741</v>
      </c>
      <c r="E43" s="3">
        <f t="shared" si="1"/>
        <v>6.4250566210209817E-2</v>
      </c>
      <c r="F43" s="3">
        <v>4.4721359549999997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09C1-577D-9846-808B-817FF146E2A4}">
  <dimension ref="A1:J23"/>
  <sheetViews>
    <sheetView workbookViewId="0">
      <selection activeCell="H35" sqref="H35"/>
    </sheetView>
  </sheetViews>
  <sheetFormatPr defaultColWidth="11" defaultRowHeight="14.25" x14ac:dyDescent="0.2"/>
  <cols>
    <col min="3" max="3" width="13.125" bestFit="1" customWidth="1"/>
    <col min="8" max="8" width="57" bestFit="1" customWidth="1"/>
    <col min="9" max="9" width="25.125" bestFit="1" customWidth="1"/>
  </cols>
  <sheetData>
    <row r="1" spans="1:10" ht="15" x14ac:dyDescent="0.2">
      <c r="A1" s="3"/>
      <c r="B1" s="3" t="s">
        <v>32</v>
      </c>
      <c r="C1" s="3" t="s">
        <v>33</v>
      </c>
      <c r="D1" s="3" t="s">
        <v>34</v>
      </c>
      <c r="E1" s="3" t="s">
        <v>124</v>
      </c>
      <c r="H1" s="8" t="s">
        <v>128</v>
      </c>
      <c r="I1" s="6"/>
    </row>
    <row r="2" spans="1:10" ht="15" x14ac:dyDescent="0.2">
      <c r="A2" s="3" t="s">
        <v>35</v>
      </c>
      <c r="B2" s="3">
        <v>-9</v>
      </c>
      <c r="C2" s="3">
        <v>4.8255000000000062E-2</v>
      </c>
      <c r="D2" s="3">
        <v>7.5216008059594969E-2</v>
      </c>
      <c r="E2" s="3">
        <v>1.6818810701741061E-2</v>
      </c>
      <c r="H2" s="8" t="s">
        <v>129</v>
      </c>
      <c r="I2" s="6"/>
    </row>
    <row r="3" spans="1:10" ht="15" x14ac:dyDescent="0.2">
      <c r="A3" s="3" t="s">
        <v>36</v>
      </c>
      <c r="B3" s="3">
        <v>-8.5</v>
      </c>
      <c r="C3" s="3">
        <v>4.8729999999999996E-2</v>
      </c>
      <c r="D3" s="3">
        <v>7.939825730554731E-2</v>
      </c>
      <c r="E3" s="3">
        <v>1.7753990063020638E-2</v>
      </c>
      <c r="H3" s="8" t="s">
        <v>130</v>
      </c>
      <c r="I3" s="6">
        <v>-0.52600000000000002</v>
      </c>
    </row>
    <row r="4" spans="1:10" ht="15" x14ac:dyDescent="0.2">
      <c r="A4" s="3" t="s">
        <v>37</v>
      </c>
      <c r="B4" s="3">
        <v>-8</v>
      </c>
      <c r="C4" s="3">
        <v>5.1979999999999985E-2</v>
      </c>
      <c r="D4" s="3">
        <v>8.6714847875696971E-2</v>
      </c>
      <c r="E4" s="3">
        <v>1.9390029450859343E-2</v>
      </c>
      <c r="H4" s="8" t="s">
        <v>131</v>
      </c>
      <c r="I4" s="6">
        <v>4.4299999999999999E-2</v>
      </c>
    </row>
    <row r="5" spans="1:10" ht="15" x14ac:dyDescent="0.2">
      <c r="A5" s="3" t="s">
        <v>38</v>
      </c>
      <c r="B5" s="3">
        <v>-7.5</v>
      </c>
      <c r="C5" s="3">
        <v>4.2600000000000061E-2</v>
      </c>
      <c r="D5" s="3">
        <v>0.11245485643956023</v>
      </c>
      <c r="E5" s="3">
        <v>2.5145670339881302E-2</v>
      </c>
      <c r="H5" s="8" t="s">
        <v>132</v>
      </c>
      <c r="I5" s="6">
        <v>-5.0259999999999998</v>
      </c>
    </row>
    <row r="6" spans="1:10" ht="15" x14ac:dyDescent="0.2">
      <c r="A6" s="3" t="s">
        <v>39</v>
      </c>
      <c r="B6" s="3">
        <v>-7</v>
      </c>
      <c r="C6" s="3">
        <v>3.6475E-2</v>
      </c>
      <c r="D6" s="3">
        <v>0.12850517448111204</v>
      </c>
      <c r="E6" s="3">
        <v>2.8734630560021079E-2</v>
      </c>
      <c r="H6" s="8" t="s">
        <v>133</v>
      </c>
      <c r="I6" s="6">
        <v>-0.91539999999999999</v>
      </c>
    </row>
    <row r="7" spans="1:10" ht="15" x14ac:dyDescent="0.2">
      <c r="A7" s="3" t="s">
        <v>40</v>
      </c>
      <c r="B7" s="3">
        <v>-6.5</v>
      </c>
      <c r="C7" s="3">
        <v>-1.5799999999999593E-3</v>
      </c>
      <c r="D7" s="3">
        <v>0.15157330552365877</v>
      </c>
      <c r="E7" s="3">
        <v>3.3892821472521352E-2</v>
      </c>
      <c r="H7" s="8" t="s">
        <v>134</v>
      </c>
      <c r="I7" s="6">
        <v>9.4199999999999996E-6</v>
      </c>
      <c r="J7">
        <f>LOG(I7)</f>
        <v>-5.025949097207123</v>
      </c>
    </row>
    <row r="8" spans="1:10" ht="15" x14ac:dyDescent="0.2">
      <c r="A8" s="3" t="s">
        <v>41</v>
      </c>
      <c r="B8" s="3">
        <v>-6</v>
      </c>
      <c r="C8" s="3">
        <v>-1.7369999999999986E-2</v>
      </c>
      <c r="D8" s="3">
        <v>0.17179925892861428</v>
      </c>
      <c r="E8" s="3">
        <v>3.8415482144843312E-2</v>
      </c>
      <c r="H8" s="8" t="s">
        <v>135</v>
      </c>
      <c r="I8" s="6">
        <v>0.57030000000000003</v>
      </c>
    </row>
    <row r="9" spans="1:10" ht="15" x14ac:dyDescent="0.2">
      <c r="A9" s="3" t="s">
        <v>44</v>
      </c>
      <c r="B9" s="3">
        <v>-5.5</v>
      </c>
      <c r="C9" s="3">
        <v>-0.12698499999999996</v>
      </c>
      <c r="D9" s="3">
        <v>0.28441230685305041</v>
      </c>
      <c r="E9" s="3">
        <v>6.3596525176089019E-2</v>
      </c>
      <c r="H9" s="8" t="s">
        <v>136</v>
      </c>
      <c r="I9" s="6"/>
    </row>
    <row r="10" spans="1:10" ht="15" x14ac:dyDescent="0.2">
      <c r="A10" s="3" t="s">
        <v>45</v>
      </c>
      <c r="B10" s="3">
        <v>-5</v>
      </c>
      <c r="C10" s="3">
        <v>-0.21389999999999992</v>
      </c>
      <c r="D10" s="3">
        <v>0.42320119142206186</v>
      </c>
      <c r="E10" s="3">
        <v>9.4630663217854225E-2</v>
      </c>
      <c r="H10" s="8" t="s">
        <v>130</v>
      </c>
      <c r="I10" s="6" t="s">
        <v>137</v>
      </c>
    </row>
    <row r="11" spans="1:10" ht="15" x14ac:dyDescent="0.2">
      <c r="A11" s="3" t="s">
        <v>46</v>
      </c>
      <c r="B11" s="3">
        <v>-4.5</v>
      </c>
      <c r="C11" s="3">
        <v>-0.40145500000000006</v>
      </c>
      <c r="D11" s="3">
        <v>0.57094258673014153</v>
      </c>
      <c r="E11" s="3">
        <v>0.12766664351780457</v>
      </c>
      <c r="H11" s="8" t="s">
        <v>131</v>
      </c>
      <c r="I11" s="6" t="s">
        <v>138</v>
      </c>
    </row>
    <row r="12" spans="1:10" ht="15" x14ac:dyDescent="0.2">
      <c r="A12" s="3" t="s">
        <v>47</v>
      </c>
      <c r="B12" s="3">
        <v>-4</v>
      </c>
      <c r="C12" s="3">
        <v>-0.49409000000000008</v>
      </c>
      <c r="D12" s="3">
        <v>0.56602154403855442</v>
      </c>
      <c r="E12" s="3">
        <v>0.12656626491994796</v>
      </c>
      <c r="H12" s="8" t="s">
        <v>132</v>
      </c>
      <c r="I12" s="6" t="s">
        <v>139</v>
      </c>
      <c r="J12" t="s">
        <v>150</v>
      </c>
    </row>
    <row r="13" spans="1:10" ht="15" x14ac:dyDescent="0.2">
      <c r="A13" s="3" t="s">
        <v>66</v>
      </c>
      <c r="B13" s="3">
        <v>-3.5</v>
      </c>
      <c r="C13" s="3">
        <v>-0.47940000000000005</v>
      </c>
      <c r="D13" s="3">
        <v>0.51087374071033298</v>
      </c>
      <c r="E13" s="3">
        <v>0.11423484121477989</v>
      </c>
      <c r="H13" s="8" t="s">
        <v>133</v>
      </c>
      <c r="I13" s="6" t="s">
        <v>140</v>
      </c>
    </row>
    <row r="14" spans="1:10" ht="15" x14ac:dyDescent="0.2">
      <c r="H14" s="8" t="s">
        <v>134</v>
      </c>
      <c r="I14" s="6" t="s">
        <v>141</v>
      </c>
    </row>
    <row r="15" spans="1:10" ht="15" x14ac:dyDescent="0.2">
      <c r="H15" s="8" t="s">
        <v>142</v>
      </c>
      <c r="I15" s="6"/>
    </row>
    <row r="16" spans="1:10" ht="15" x14ac:dyDescent="0.2">
      <c r="H16" s="8" t="s">
        <v>143</v>
      </c>
      <c r="I16" s="6">
        <v>8</v>
      </c>
    </row>
    <row r="17" spans="8:9" ht="15" x14ac:dyDescent="0.2">
      <c r="H17" s="8" t="s">
        <v>144</v>
      </c>
      <c r="I17" s="6">
        <v>0.99280000000000002</v>
      </c>
    </row>
    <row r="18" spans="8:9" ht="15" x14ac:dyDescent="0.2">
      <c r="H18" s="8" t="s">
        <v>145</v>
      </c>
      <c r="I18" s="6">
        <v>3.7490000000000002E-3</v>
      </c>
    </row>
    <row r="19" spans="8:9" ht="15" x14ac:dyDescent="0.2">
      <c r="H19" s="8" t="s">
        <v>146</v>
      </c>
      <c r="I19" s="6">
        <v>2.1649999999999999E-2</v>
      </c>
    </row>
    <row r="20" spans="8:9" ht="15" x14ac:dyDescent="0.2">
      <c r="H20" s="8"/>
      <c r="I20" s="6"/>
    </row>
    <row r="21" spans="8:9" ht="15" x14ac:dyDescent="0.2">
      <c r="H21" s="8" t="s">
        <v>147</v>
      </c>
      <c r="I21" s="6"/>
    </row>
    <row r="22" spans="8:9" ht="15" x14ac:dyDescent="0.2">
      <c r="H22" s="8" t="s">
        <v>148</v>
      </c>
      <c r="I22" s="6">
        <v>36</v>
      </c>
    </row>
    <row r="23" spans="8:9" ht="15" x14ac:dyDescent="0.2">
      <c r="H23" s="8" t="s">
        <v>149</v>
      </c>
      <c r="I23" s="6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8"/>
  <sheetViews>
    <sheetView zoomScaleNormal="100" workbookViewId="0">
      <selection activeCell="F31" sqref="F31"/>
    </sheetView>
  </sheetViews>
  <sheetFormatPr defaultColWidth="12.625" defaultRowHeight="15" customHeight="1" x14ac:dyDescent="0.2"/>
  <cols>
    <col min="1" max="1" width="14.125" style="3" customWidth="1"/>
    <col min="2" max="2" width="22" style="3" bestFit="1" customWidth="1"/>
    <col min="3" max="3" width="13.875" style="3" customWidth="1"/>
    <col min="4" max="4" width="13.5" style="3" customWidth="1"/>
    <col min="5" max="5" width="13.125" style="3" customWidth="1"/>
    <col min="6" max="6" width="7.625" style="3" customWidth="1"/>
    <col min="7" max="26" width="9.375" style="3" customWidth="1"/>
    <col min="27" max="16384" width="12.625" style="3"/>
  </cols>
  <sheetData>
    <row r="1" spans="1:16" x14ac:dyDescent="0.25">
      <c r="B1" s="1" t="s">
        <v>32</v>
      </c>
      <c r="C1" s="1" t="s">
        <v>33</v>
      </c>
      <c r="D1" s="1" t="s">
        <v>34</v>
      </c>
      <c r="E1" s="3" t="s">
        <v>126</v>
      </c>
    </row>
    <row r="2" spans="1:16" x14ac:dyDescent="0.25">
      <c r="A2" s="1" t="s">
        <v>35</v>
      </c>
      <c r="B2" s="1">
        <v>-9</v>
      </c>
      <c r="C2" s="1">
        <v>4.8255000000000103E-2</v>
      </c>
      <c r="D2" s="1">
        <v>7.5216008059594969E-2</v>
      </c>
      <c r="E2" s="7">
        <v>1.7000000000000001E-2</v>
      </c>
    </row>
    <row r="3" spans="1:16" x14ac:dyDescent="0.25">
      <c r="A3" s="1" t="s">
        <v>36</v>
      </c>
      <c r="B3" s="1">
        <v>-8.5</v>
      </c>
      <c r="C3" s="1">
        <v>4.8729999999999996E-2</v>
      </c>
      <c r="D3" s="1">
        <v>7.939825730554731E-2</v>
      </c>
      <c r="E3" s="7">
        <v>1.7999999999999999E-2</v>
      </c>
    </row>
    <row r="4" spans="1:16" x14ac:dyDescent="0.25">
      <c r="A4" s="1" t="s">
        <v>37</v>
      </c>
      <c r="B4" s="1">
        <v>-8</v>
      </c>
      <c r="C4" s="1">
        <v>5.1979999999999985E-2</v>
      </c>
      <c r="D4" s="1">
        <v>8.6714847875696971E-2</v>
      </c>
      <c r="E4" s="7">
        <v>1.9E-2</v>
      </c>
    </row>
    <row r="5" spans="1:16" x14ac:dyDescent="0.25">
      <c r="A5" s="1" t="s">
        <v>38</v>
      </c>
      <c r="B5" s="1">
        <v>-7.5</v>
      </c>
      <c r="C5" s="1">
        <v>4.2600000000000061E-2</v>
      </c>
      <c r="D5" s="1">
        <v>0.11245485643956023</v>
      </c>
      <c r="E5" s="7">
        <v>2.5000000000000001E-2</v>
      </c>
    </row>
    <row r="6" spans="1:16" x14ac:dyDescent="0.25">
      <c r="A6" s="1" t="s">
        <v>39</v>
      </c>
      <c r="B6" s="1">
        <v>-7</v>
      </c>
      <c r="C6" s="1">
        <v>3.6475E-2</v>
      </c>
      <c r="D6" s="1">
        <v>0.12850517448111204</v>
      </c>
      <c r="E6" s="7">
        <v>2.9000000000000001E-2</v>
      </c>
    </row>
    <row r="7" spans="1:16" x14ac:dyDescent="0.25">
      <c r="A7" s="1" t="s">
        <v>40</v>
      </c>
      <c r="B7" s="1">
        <v>-6.5</v>
      </c>
      <c r="C7" s="1">
        <v>-1.5799999999999593E-3</v>
      </c>
      <c r="D7" s="1">
        <v>0.15157330552365877</v>
      </c>
      <c r="E7" s="7">
        <v>3.4000000000000002E-2</v>
      </c>
    </row>
    <row r="8" spans="1:16" x14ac:dyDescent="0.25">
      <c r="A8" s="1" t="s">
        <v>41</v>
      </c>
      <c r="B8" s="1">
        <v>-6</v>
      </c>
      <c r="C8" s="1">
        <v>-1.7369999999999986E-2</v>
      </c>
      <c r="D8" s="1">
        <v>0.17179925892861428</v>
      </c>
      <c r="E8" s="7">
        <v>3.7999999999999999E-2</v>
      </c>
    </row>
    <row r="9" spans="1:16" x14ac:dyDescent="0.25">
      <c r="A9" s="1" t="s">
        <v>44</v>
      </c>
      <c r="B9" s="1">
        <v>-5.5</v>
      </c>
      <c r="C9" s="1">
        <v>-0.12698499999999996</v>
      </c>
      <c r="D9" s="1">
        <v>0.28441230685305041</v>
      </c>
      <c r="E9" s="7">
        <v>6.4000000000000001E-2</v>
      </c>
    </row>
    <row r="10" spans="1:16" x14ac:dyDescent="0.25">
      <c r="A10" s="1" t="s">
        <v>45</v>
      </c>
      <c r="B10" s="1">
        <v>-5</v>
      </c>
      <c r="C10" s="1">
        <v>-0.21389999999999992</v>
      </c>
      <c r="D10" s="1">
        <v>0.42320119142206186</v>
      </c>
      <c r="E10" s="7">
        <v>9.5000000000000001E-2</v>
      </c>
    </row>
    <row r="11" spans="1:16" x14ac:dyDescent="0.25">
      <c r="A11" s="1" t="s">
        <v>46</v>
      </c>
      <c r="B11" s="1">
        <v>-4.5</v>
      </c>
      <c r="C11" s="1">
        <v>-0.40145500000000006</v>
      </c>
      <c r="D11" s="1">
        <v>0.57094258673014153</v>
      </c>
      <c r="E11" s="7">
        <v>0.128</v>
      </c>
    </row>
    <row r="12" spans="1:16" x14ac:dyDescent="0.25">
      <c r="A12" s="1" t="s">
        <v>47</v>
      </c>
      <c r="B12" s="1">
        <v>-4</v>
      </c>
      <c r="C12" s="1">
        <v>-0.49409000000000008</v>
      </c>
      <c r="D12" s="1">
        <v>0.56602154403855442</v>
      </c>
      <c r="E12" s="7">
        <v>0.127</v>
      </c>
    </row>
    <row r="13" spans="1:16" ht="15" customHeight="1" x14ac:dyDescent="0.25">
      <c r="A13" s="4" t="s">
        <v>66</v>
      </c>
      <c r="B13" s="1">
        <v>-3.5</v>
      </c>
      <c r="C13" s="1">
        <v>-0.47940000000000005</v>
      </c>
      <c r="D13" s="1">
        <v>0.51087374071033298</v>
      </c>
      <c r="E13" s="7">
        <v>0.114</v>
      </c>
      <c r="P13" s="5"/>
    </row>
    <row r="18" spans="1:5" ht="15" customHeight="1" x14ac:dyDescent="0.2">
      <c r="B18" s="6"/>
    </row>
    <row r="19" spans="1:5" ht="15.75" customHeight="1" x14ac:dyDescent="0.2"/>
    <row r="20" spans="1:5" ht="15.75" customHeight="1" x14ac:dyDescent="0.2"/>
    <row r="21" spans="1:5" ht="15.75" customHeight="1" x14ac:dyDescent="0.2"/>
    <row r="22" spans="1:5" ht="15.75" customHeight="1" x14ac:dyDescent="0.2"/>
    <row r="23" spans="1:5" ht="15.75" customHeight="1" x14ac:dyDescent="0.2"/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>
      <c r="A29" s="3" t="s">
        <v>67</v>
      </c>
      <c r="B29" s="3" t="s">
        <v>127</v>
      </c>
    </row>
    <row r="30" spans="1:5" ht="15.75" customHeight="1" x14ac:dyDescent="0.25">
      <c r="B30" s="1" t="s">
        <v>32</v>
      </c>
      <c r="C30" s="1" t="s">
        <v>33</v>
      </c>
      <c r="D30" s="1" t="s">
        <v>34</v>
      </c>
      <c r="E30" s="3" t="s">
        <v>126</v>
      </c>
    </row>
    <row r="31" spans="1:5" ht="15.75" customHeight="1" x14ac:dyDescent="0.25">
      <c r="A31" s="4" t="s">
        <v>84</v>
      </c>
      <c r="B31" s="3">
        <v>-12</v>
      </c>
      <c r="C31" s="1">
        <v>2.1509999999999994E-2</v>
      </c>
      <c r="D31" s="1">
        <v>3.3890099470276852E-2</v>
      </c>
      <c r="E31" s="3">
        <v>7.5780566179761534E-3</v>
      </c>
    </row>
    <row r="32" spans="1:5" ht="15.75" customHeight="1" x14ac:dyDescent="0.25">
      <c r="A32" s="4" t="s">
        <v>85</v>
      </c>
      <c r="B32" s="3">
        <v>-11.5</v>
      </c>
      <c r="C32" s="1">
        <v>2.4904999999999955E-2</v>
      </c>
      <c r="D32" s="1">
        <v>6.7921064673014245E-2</v>
      </c>
      <c r="E32" s="3">
        <v>1.518761177130051E-2</v>
      </c>
    </row>
    <row r="33" spans="1:6" ht="15.75" customHeight="1" x14ac:dyDescent="0.25">
      <c r="A33" s="4" t="s">
        <v>86</v>
      </c>
      <c r="B33" s="3">
        <v>-11</v>
      </c>
      <c r="C33" s="1">
        <v>6.8449999999999674E-3</v>
      </c>
      <c r="D33" s="1">
        <v>0.10724399860524647</v>
      </c>
      <c r="E33" s="3">
        <v>2.3980487106020121E-2</v>
      </c>
      <c r="F33" s="1"/>
    </row>
    <row r="34" spans="1:6" ht="15.75" customHeight="1" x14ac:dyDescent="0.25">
      <c r="A34" s="4" t="s">
        <v>87</v>
      </c>
      <c r="B34" s="3">
        <v>-10.5</v>
      </c>
      <c r="C34" s="1">
        <v>1.7174999999999975E-2</v>
      </c>
      <c r="D34" s="1">
        <v>0.10917377203339633</v>
      </c>
      <c r="E34" s="3">
        <v>2.4411997562671667E-2</v>
      </c>
      <c r="F34" s="1"/>
    </row>
    <row r="35" spans="1:6" ht="15.75" customHeight="1" x14ac:dyDescent="0.25">
      <c r="A35" s="4" t="s">
        <v>88</v>
      </c>
      <c r="B35" s="3">
        <v>-10</v>
      </c>
      <c r="C35" s="1">
        <v>1.7670000000000009E-2</v>
      </c>
      <c r="D35" s="1">
        <v>0.12659778870605579</v>
      </c>
      <c r="E35" s="3">
        <v>2.8308126134786928E-2</v>
      </c>
      <c r="F35" s="1"/>
    </row>
    <row r="36" spans="1:6" ht="15.75" customHeight="1" x14ac:dyDescent="0.25">
      <c r="A36" s="4" t="s">
        <v>89</v>
      </c>
      <c r="B36" s="3">
        <v>-9.5</v>
      </c>
      <c r="C36" s="1">
        <v>1.4795000000000008E-2</v>
      </c>
      <c r="D36" s="1">
        <v>0.13673640979328766</v>
      </c>
      <c r="E36" s="3">
        <v>3.0575190729703043E-2</v>
      </c>
      <c r="F36" s="1"/>
    </row>
    <row r="37" spans="1:6" ht="15.75" customHeight="1" x14ac:dyDescent="0.25">
      <c r="A37" s="1" t="s">
        <v>35</v>
      </c>
      <c r="B37" s="1">
        <v>-9</v>
      </c>
      <c r="C37" s="1">
        <v>7.9949999999999848E-3</v>
      </c>
      <c r="D37" s="1">
        <v>0.14207569692911848</v>
      </c>
      <c r="E37" s="3">
        <v>3.1769091628413716E-2</v>
      </c>
    </row>
    <row r="38" spans="1:6" ht="15.75" customHeight="1" x14ac:dyDescent="0.25">
      <c r="A38" s="1" t="s">
        <v>36</v>
      </c>
      <c r="B38" s="1">
        <v>-8.5</v>
      </c>
      <c r="C38" s="1">
        <v>-8.4900000000000201E-3</v>
      </c>
      <c r="D38" s="1">
        <v>0.16862577657735425</v>
      </c>
      <c r="E38" s="3">
        <v>3.7705869918562049E-2</v>
      </c>
    </row>
    <row r="39" spans="1:6" ht="15.75" customHeight="1" x14ac:dyDescent="0.25">
      <c r="A39" s="1" t="s">
        <v>37</v>
      </c>
      <c r="B39" s="1">
        <v>-8</v>
      </c>
      <c r="C39" s="1">
        <v>-2.5570000000000037E-2</v>
      </c>
      <c r="D39" s="1">
        <v>0.19320295600876905</v>
      </c>
      <c r="E39" s="3">
        <v>4.3201494308946847E-2</v>
      </c>
    </row>
    <row r="40" spans="1:6" ht="15.75" customHeight="1" x14ac:dyDescent="0.25">
      <c r="A40" s="1" t="s">
        <v>90</v>
      </c>
      <c r="B40" s="1">
        <v>-7.5</v>
      </c>
      <c r="C40" s="1">
        <v>-1.7570000000000002E-2</v>
      </c>
      <c r="D40" s="1">
        <v>0.17494862132998695</v>
      </c>
      <c r="E40" s="3">
        <v>3.9119700986368369E-2</v>
      </c>
    </row>
    <row r="41" spans="1:6" ht="15.75" customHeight="1" x14ac:dyDescent="0.25">
      <c r="A41" s="1" t="s">
        <v>39</v>
      </c>
      <c r="B41" s="1">
        <v>-7</v>
      </c>
      <c r="C41" s="1">
        <v>-3.1450000000000423E-3</v>
      </c>
      <c r="D41" s="1">
        <v>0.2289543104845892</v>
      </c>
      <c r="E41" s="3">
        <v>5.1195740198508616E-2</v>
      </c>
    </row>
    <row r="42" spans="1:6" ht="15.75" customHeight="1" x14ac:dyDescent="0.25">
      <c r="A42" s="4" t="s">
        <v>40</v>
      </c>
      <c r="B42" s="1">
        <v>-6.5</v>
      </c>
      <c r="C42" s="1">
        <v>-1.97875E-2</v>
      </c>
      <c r="D42" s="1">
        <v>0.28733726727778741</v>
      </c>
      <c r="E42" s="3">
        <v>6.4250566210209817E-2</v>
      </c>
    </row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Complete Raw Data Set</vt:lpstr>
      <vt:lpstr>Analysis</vt:lpstr>
      <vt:lpstr>Amiodarone Analysis</vt:lpstr>
      <vt:lpstr>Individual 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Hussain, Azar</dc:creator>
  <cp:lastModifiedBy>Daniel de Klerk</cp:lastModifiedBy>
  <dcterms:created xsi:type="dcterms:W3CDTF">2016-02-16T10:50:07Z</dcterms:created>
  <dcterms:modified xsi:type="dcterms:W3CDTF">2022-08-01T13:10:33Z</dcterms:modified>
</cp:coreProperties>
</file>